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Typo Fix\"/>
    </mc:Choice>
  </mc:AlternateContent>
  <xr:revisionPtr revIDLastSave="0" documentId="8_{1CAFF0B9-DF70-4DE2-9A24-7998260B2C13}" xr6:coauthVersionLast="44" xr6:coauthVersionMax="44" xr10:uidLastSave="{00000000-0000-0000-0000-000000000000}"/>
  <bookViews>
    <workbookView xWindow="3520" yWindow="5500" windowWidth="15380" windowHeight="15500" xr2:uid="{00000000-000D-0000-FFFF-FFFF00000000}"/>
  </bookViews>
  <sheets>
    <sheet name="Read Me" sheetId="2" r:id="rId1"/>
    <sheet name="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B24" i="1" s="1"/>
  <c r="B31" i="1" s="1"/>
  <c r="B19" i="1" s="1"/>
  <c r="B33" i="1" l="1"/>
  <c r="B20" i="1" s="1"/>
  <c r="B28" i="1" s="1"/>
  <c r="C25" i="1"/>
  <c r="C22" i="1"/>
  <c r="C21" i="1"/>
  <c r="B41" i="1" s="1"/>
  <c r="C23" i="1"/>
  <c r="C18" i="1"/>
  <c r="B40" i="1" s="1"/>
  <c r="B27" i="1" l="1"/>
  <c r="B26" i="1"/>
  <c r="C24" i="1"/>
  <c r="C19" i="1" l="1"/>
  <c r="B39" i="1" l="1"/>
  <c r="C20" i="1"/>
  <c r="B42" i="1" l="1"/>
  <c r="C26" i="1"/>
  <c r="B37" i="1" s="1"/>
  <c r="C28" i="1"/>
  <c r="B38" i="1" s="1"/>
  <c r="C27" i="1"/>
  <c r="B36" i="1" l="1"/>
</calcChain>
</file>

<file path=xl/sharedStrings.xml><?xml version="1.0" encoding="utf-8"?>
<sst xmlns="http://schemas.openxmlformats.org/spreadsheetml/2006/main" count="37" uniqueCount="37">
  <si>
    <t>Partial Equilibrium Tariff Model with Imported Intermediates</t>
  </si>
  <si>
    <t>Constant Elasticity of Substitution between Sources of Final Goods</t>
  </si>
  <si>
    <t xml:space="preserve">Constant Elasticity of Substitution between Sources of Intermediate Goods </t>
  </si>
  <si>
    <t>Constant Elasticity of Substitution between Intermediates and Other Production Inputs</t>
  </si>
  <si>
    <t>Initial Tariff on Imported Intermediate Goods (Upstream Product)</t>
  </si>
  <si>
    <t>New Tariff on Imported Intermediate Goods (Upstream Product)</t>
  </si>
  <si>
    <t>Initial Tariff on Imported Final Goods (Downstream Product)</t>
  </si>
  <si>
    <t>New Tariff on Imported Final Goods (Downstream Product)</t>
  </si>
  <si>
    <t>5.3.2019</t>
  </si>
  <si>
    <t xml:space="preserve">Share of Imports in Expenditure on Final Goods </t>
  </si>
  <si>
    <t xml:space="preserve">Share of Imports in Expenditure on Intermediate Goods </t>
  </si>
  <si>
    <t xml:space="preserve">Cost Share of Intermediate Goods </t>
  </si>
  <si>
    <t xml:space="preserve">Producer Price of Domestic Intermediate Good </t>
  </si>
  <si>
    <t>Price of Value Added (Labor)</t>
  </si>
  <si>
    <t xml:space="preserve">Total Expenditure of Final Goods </t>
  </si>
  <si>
    <t xml:space="preserve">Parameter Calibration: </t>
  </si>
  <si>
    <t xml:space="preserve">Final Goods Price Index </t>
  </si>
  <si>
    <t>Producer Price of Imported Final Good</t>
  </si>
  <si>
    <t xml:space="preserve">Producer Price of Imported Intermediate Good </t>
  </si>
  <si>
    <t xml:space="preserve">Producer Price of Domestic Final Good </t>
  </si>
  <si>
    <t>Final Goods Domestic Quantity</t>
  </si>
  <si>
    <t xml:space="preserve">Final Goods Imported Quantity </t>
  </si>
  <si>
    <t xml:space="preserve">Intermediate Goods Quantity </t>
  </si>
  <si>
    <t xml:space="preserve">Composite Inputs Shift Parameter </t>
  </si>
  <si>
    <t xml:space="preserve">Composite Intermediate Goods Shift Parameter </t>
  </si>
  <si>
    <t>Intermediate Goods Composite</t>
  </si>
  <si>
    <t xml:space="preserve">Imported Final Good Shift Parameter </t>
  </si>
  <si>
    <t>Initial Equilibrium</t>
  </si>
  <si>
    <t>Equilibrium After Tariff Changes</t>
  </si>
  <si>
    <t>Economic Impacts of the Tariff Change:</t>
  </si>
  <si>
    <t>% Change in the Quantity of Imports of Final Goods</t>
  </si>
  <si>
    <t>% Change in the Quantity of Domestic Shipments of Final Goods</t>
  </si>
  <si>
    <t>% Change in the Quantity of Imports of Intermediate Goods</t>
  </si>
  <si>
    <t>% Change in the Price of Domestic Shipments of Final Goods</t>
  </si>
  <si>
    <t>% Change in Price Index</t>
  </si>
  <si>
    <t>% Change in Delivered Price of Imported Final goods</t>
  </si>
  <si>
    <t>% Change in Delivered Cost of Imported Intermediate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</si>
</sst>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%"/>
    <numFmt numFmtId="166" formatCode="_(* #,##0.0000_);_(* \(#,##0.0000\);_(* &quot;-&quot;??_);_(@_)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6" fontId="0" fillId="0" borderId="0" xfId="1" applyNumberFormat="1" applyFont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1" xfId="0" applyBorder="1"/>
    <xf numFmtId="0" fontId="0" fillId="2" borderId="1" xfId="0" applyFill="1" applyBorder="1"/>
    <xf numFmtId="9" fontId="0" fillId="2" borderId="1" xfId="2" applyFont="1" applyFill="1" applyBorder="1"/>
    <xf numFmtId="1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165" fontId="0" fillId="0" borderId="0" xfId="2" applyNumberFormat="1" applyFont="1" applyFill="1" applyBorder="1"/>
    <xf numFmtId="164" fontId="0" fillId="0" borderId="0" xfId="0" applyNumberFormat="1" applyFill="1" applyBorder="1"/>
    <xf numFmtId="0" fontId="4" fillId="0" borderId="0" xfId="0" applyFon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43" fontId="0" fillId="0" borderId="1" xfId="1" applyNumberFormat="1" applyFont="1" applyFill="1" applyBorder="1"/>
    <xf numFmtId="1" fontId="0" fillId="0" borderId="2" xfId="0" applyNumberFormat="1" applyFill="1" applyBorder="1"/>
    <xf numFmtId="0" fontId="0" fillId="0" borderId="2" xfId="0" applyFill="1" applyBorder="1"/>
    <xf numFmtId="2" fontId="0" fillId="0" borderId="2" xfId="0" applyNumberFormat="1" applyBorder="1"/>
    <xf numFmtId="2" fontId="0" fillId="0" borderId="2" xfId="0" applyNumberFormat="1" applyFill="1" applyBorder="1"/>
    <xf numFmtId="1" fontId="0" fillId="0" borderId="2" xfId="0" applyNumberFormat="1" applyBorder="1"/>
    <xf numFmtId="43" fontId="0" fillId="0" borderId="2" xfId="1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0" fillId="0" borderId="1" xfId="0" applyFill="1" applyBorder="1"/>
    <xf numFmtId="167" fontId="0" fillId="3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10</xdr:col>
          <xdr:colOff>457200</xdr:colOff>
          <xdr:row>26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M15" sqref="M15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457200</xdr:colOff>
                <xdr:row>26</xdr:row>
                <xdr:rowOff>152400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C36" sqref="C36"/>
    </sheetView>
  </sheetViews>
  <sheetFormatPr defaultRowHeight="14.5" x14ac:dyDescent="0.35"/>
  <cols>
    <col min="1" max="1" width="73.6328125" customWidth="1"/>
    <col min="2" max="2" width="12.453125" customWidth="1"/>
    <col min="3" max="3" width="14.36328125" customWidth="1"/>
    <col min="4" max="4" width="11.08984375" customWidth="1"/>
  </cols>
  <sheetData>
    <row r="1" spans="1:4" ht="18.5" x14ac:dyDescent="0.45">
      <c r="A1" s="3" t="s">
        <v>0</v>
      </c>
    </row>
    <row r="2" spans="1:4" x14ac:dyDescent="0.35">
      <c r="A2" s="2" t="s">
        <v>8</v>
      </c>
    </row>
    <row r="3" spans="1:4" x14ac:dyDescent="0.35">
      <c r="A3" s="2"/>
    </row>
    <row r="4" spans="1:4" x14ac:dyDescent="0.35">
      <c r="A4" s="4" t="s">
        <v>1</v>
      </c>
      <c r="B4" s="5">
        <v>4</v>
      </c>
    </row>
    <row r="5" spans="1:4" x14ac:dyDescent="0.35">
      <c r="A5" s="4" t="s">
        <v>2</v>
      </c>
      <c r="B5" s="5">
        <v>2</v>
      </c>
    </row>
    <row r="6" spans="1:4" x14ac:dyDescent="0.35">
      <c r="A6" s="4" t="s">
        <v>3</v>
      </c>
      <c r="B6" s="5">
        <v>2</v>
      </c>
    </row>
    <row r="7" spans="1:4" x14ac:dyDescent="0.35">
      <c r="A7" s="8"/>
      <c r="B7" s="8"/>
    </row>
    <row r="8" spans="1:4" x14ac:dyDescent="0.35">
      <c r="A8" s="4" t="s">
        <v>4</v>
      </c>
      <c r="B8" s="6">
        <v>0</v>
      </c>
    </row>
    <row r="9" spans="1:4" x14ac:dyDescent="0.35">
      <c r="A9" s="9" t="s">
        <v>5</v>
      </c>
      <c r="B9" s="6">
        <v>0</v>
      </c>
    </row>
    <row r="10" spans="1:4" x14ac:dyDescent="0.35">
      <c r="A10" s="4" t="s">
        <v>6</v>
      </c>
      <c r="B10" s="6">
        <v>0</v>
      </c>
    </row>
    <row r="11" spans="1:4" x14ac:dyDescent="0.35">
      <c r="A11" s="4" t="s">
        <v>7</v>
      </c>
      <c r="B11" s="6">
        <v>0.2</v>
      </c>
    </row>
    <row r="13" spans="1:4" x14ac:dyDescent="0.35">
      <c r="A13" s="9" t="s">
        <v>9</v>
      </c>
      <c r="B13" s="5">
        <v>0.25</v>
      </c>
      <c r="C13" s="8"/>
      <c r="D13" s="10"/>
    </row>
    <row r="14" spans="1:4" x14ac:dyDescent="0.35">
      <c r="A14" s="9" t="s">
        <v>10</v>
      </c>
      <c r="B14" s="5">
        <v>0.25</v>
      </c>
      <c r="C14" s="8"/>
      <c r="D14" s="10"/>
    </row>
    <row r="15" spans="1:4" x14ac:dyDescent="0.35">
      <c r="A15" s="9" t="s">
        <v>11</v>
      </c>
      <c r="B15" s="5">
        <v>0.5</v>
      </c>
      <c r="C15" s="8"/>
      <c r="D15" s="10"/>
    </row>
    <row r="16" spans="1:4" x14ac:dyDescent="0.35">
      <c r="A16" s="8"/>
      <c r="B16" s="8"/>
      <c r="C16" s="8"/>
      <c r="D16" s="10"/>
    </row>
    <row r="17" spans="1:5" ht="43.5" hidden="1" x14ac:dyDescent="0.35">
      <c r="A17" s="8"/>
      <c r="B17" s="22" t="s">
        <v>27</v>
      </c>
      <c r="C17" s="22" t="s">
        <v>28</v>
      </c>
      <c r="D17" s="10"/>
    </row>
    <row r="18" spans="1:5" hidden="1" x14ac:dyDescent="0.35">
      <c r="A18" s="9" t="s">
        <v>17</v>
      </c>
      <c r="B18" s="16">
        <v>1</v>
      </c>
      <c r="C18" s="7">
        <f>B18</f>
        <v>1</v>
      </c>
      <c r="D18" s="10"/>
      <c r="E18" s="8"/>
    </row>
    <row r="19" spans="1:5" hidden="1" x14ac:dyDescent="0.35">
      <c r="A19" s="9" t="s">
        <v>19</v>
      </c>
      <c r="B19" s="18">
        <f>(B23^(1-B6)+(B31*(B24)^(1-B6)))^(1/(1-B6))</f>
        <v>0.66666666666666663</v>
      </c>
      <c r="C19" s="14">
        <f>(C23^(1-B6)+B31*C24^(1-B6))^(1/(1-B6))</f>
        <v>0.66666666666666663</v>
      </c>
      <c r="D19" s="8"/>
      <c r="E19" s="8"/>
    </row>
    <row r="20" spans="1:5" hidden="1" x14ac:dyDescent="0.35">
      <c r="A20" s="9" t="s">
        <v>16</v>
      </c>
      <c r="B20" s="19">
        <f>(B19^(1-B4)+B33*(B18*(1+B10))^(1-B4))^(1/(1-B4))</f>
        <v>0.61887851114837056</v>
      </c>
      <c r="C20" s="14">
        <f>(C19^(1-B4)+B33*(C18*(1+B11))^(1-B4))^(1/(1-B4))</f>
        <v>0.63730582980117623</v>
      </c>
      <c r="D20" s="8"/>
      <c r="E20" s="8"/>
    </row>
    <row r="21" spans="1:5" hidden="1" x14ac:dyDescent="0.35">
      <c r="A21" s="9" t="s">
        <v>18</v>
      </c>
      <c r="B21" s="17">
        <v>1</v>
      </c>
      <c r="C21" s="7">
        <f>B21</f>
        <v>1</v>
      </c>
      <c r="D21" s="8"/>
      <c r="E21" s="8"/>
    </row>
    <row r="22" spans="1:5" hidden="1" x14ac:dyDescent="0.35">
      <c r="A22" s="9" t="s">
        <v>12</v>
      </c>
      <c r="B22" s="16">
        <v>1</v>
      </c>
      <c r="C22" s="7">
        <f>B22</f>
        <v>1</v>
      </c>
      <c r="D22" s="10"/>
      <c r="E22" s="8"/>
    </row>
    <row r="23" spans="1:5" hidden="1" x14ac:dyDescent="0.35">
      <c r="A23" s="9" t="s">
        <v>13</v>
      </c>
      <c r="B23" s="16">
        <v>1</v>
      </c>
      <c r="C23" s="7">
        <f t="shared" ref="C23" si="0">B23</f>
        <v>1</v>
      </c>
      <c r="D23" s="8"/>
      <c r="E23" s="8"/>
    </row>
    <row r="24" spans="1:5" hidden="1" x14ac:dyDescent="0.35">
      <c r="A24" s="9" t="s">
        <v>25</v>
      </c>
      <c r="B24" s="19">
        <f>(B22^(1-$B$5)+($B$32*(B21*(1+$B$8))^(1-$B$5)))^(1/(1-$B$5))</f>
        <v>0.8</v>
      </c>
      <c r="C24" s="13">
        <f>(C22^(1-$B$5)+($B$32*(C21*(1+$B$9))^(1-$B$5)))^(1/(1-$B$5))</f>
        <v>0.8</v>
      </c>
      <c r="D24" s="8"/>
      <c r="E24" s="8"/>
    </row>
    <row r="25" spans="1:5" hidden="1" x14ac:dyDescent="0.35">
      <c r="A25" s="9" t="s">
        <v>14</v>
      </c>
      <c r="B25" s="16">
        <v>100</v>
      </c>
      <c r="C25" s="7">
        <f>B25</f>
        <v>100</v>
      </c>
      <c r="D25" s="8"/>
      <c r="E25" s="8"/>
    </row>
    <row r="26" spans="1:5" hidden="1" x14ac:dyDescent="0.35">
      <c r="A26" s="9" t="s">
        <v>20</v>
      </c>
      <c r="B26" s="20">
        <f>B25*(B20)^(B4-1)*B19^(-B4)</f>
        <v>120.00000000000003</v>
      </c>
      <c r="C26" s="14">
        <f>C25*C20^(B4-1)*C19^(-B4)</f>
        <v>131.04145601617796</v>
      </c>
      <c r="D26" s="8"/>
      <c r="E26" s="8"/>
    </row>
    <row r="27" spans="1:5" hidden="1" x14ac:dyDescent="0.35">
      <c r="A27" s="9" t="s">
        <v>21</v>
      </c>
      <c r="B27" s="20">
        <f>B25*(B20)^(B4-1)*(B18*(1+B10))^(-B4)*B33</f>
        <v>20.000000000000004</v>
      </c>
      <c r="C27" s="14">
        <f>B33*C25*C20^(B4-1)*(C18*(1+B11))^(-B4)</f>
        <v>10.532524435456692</v>
      </c>
      <c r="D27" s="8"/>
      <c r="E27" s="8"/>
    </row>
    <row r="28" spans="1:5" hidden="1" x14ac:dyDescent="0.35">
      <c r="A28" s="9" t="s">
        <v>22</v>
      </c>
      <c r="B28" s="21">
        <f>(B25*(B19/B20)^(1-$B$4)*(B24/B19)^(1-$B$6)*((B21*(1+$B$8))/B24)^(1-$B$5)*$B$32*$B$31)/(B21*(1+$B$8))</f>
        <v>5.3333333333333366</v>
      </c>
      <c r="C28" s="15">
        <f>(C25*(C19/C20)^(1-$B$4)*(C24/C19)^(1-$B$6)*((C21*(1+$B$9))/C24)^(1-$B$5)*$B$32*$B$31)/(C21*(1+$B$8))</f>
        <v>5.8240647118301299</v>
      </c>
      <c r="D28" s="11"/>
      <c r="E28" s="8"/>
    </row>
    <row r="29" spans="1:5" hidden="1" x14ac:dyDescent="0.35">
      <c r="A29" s="8"/>
      <c r="C29" s="23"/>
      <c r="D29" s="11"/>
      <c r="E29" s="8"/>
    </row>
    <row r="30" spans="1:5" hidden="1" x14ac:dyDescent="0.35">
      <c r="A30" s="12" t="s">
        <v>15</v>
      </c>
      <c r="B30" s="11"/>
      <c r="C30" s="23"/>
      <c r="D30" s="8"/>
      <c r="E30" s="8"/>
    </row>
    <row r="31" spans="1:5" hidden="1" x14ac:dyDescent="0.35">
      <c r="A31" s="9" t="s">
        <v>23</v>
      </c>
      <c r="B31" s="13">
        <f>(B23/B24)^(1-B6)*B15</f>
        <v>0.4</v>
      </c>
      <c r="C31" s="23"/>
      <c r="D31" s="8"/>
      <c r="E31" s="8"/>
    </row>
    <row r="32" spans="1:5" hidden="1" x14ac:dyDescent="0.35">
      <c r="A32" s="9" t="s">
        <v>24</v>
      </c>
      <c r="B32" s="13">
        <f>(B22/(B21*(1+B8)))^(1-B5)*B14</f>
        <v>0.25</v>
      </c>
      <c r="C32" s="23"/>
      <c r="D32" s="8"/>
      <c r="E32" s="8"/>
    </row>
    <row r="33" spans="1:5" hidden="1" x14ac:dyDescent="0.35">
      <c r="A33" s="9" t="s">
        <v>26</v>
      </c>
      <c r="B33" s="13">
        <f>(B19/(B18*(1+B10)))^(1-B4)*B13</f>
        <v>0.84375</v>
      </c>
      <c r="C33" s="23"/>
      <c r="D33" s="8"/>
      <c r="E33" s="8"/>
    </row>
    <row r="34" spans="1:5" hidden="1" x14ac:dyDescent="0.35"/>
    <row r="35" spans="1:5" x14ac:dyDescent="0.35">
      <c r="A35" s="24" t="s">
        <v>29</v>
      </c>
      <c r="B35" s="8"/>
      <c r="C35" s="8"/>
      <c r="D35" s="8"/>
    </row>
    <row r="36" spans="1:5" x14ac:dyDescent="0.35">
      <c r="A36" s="25" t="s">
        <v>30</v>
      </c>
      <c r="B36" s="26">
        <f>(C27-B27)/B27</f>
        <v>-0.47337377822716553</v>
      </c>
      <c r="D36" s="1"/>
    </row>
    <row r="37" spans="1:5" x14ac:dyDescent="0.35">
      <c r="A37" s="25" t="s">
        <v>31</v>
      </c>
      <c r="B37" s="26">
        <f>(C26-B26)/B26</f>
        <v>9.2012133468149418E-2</v>
      </c>
      <c r="D37" s="1"/>
    </row>
    <row r="38" spans="1:5" x14ac:dyDescent="0.35">
      <c r="A38" s="25" t="s">
        <v>32</v>
      </c>
      <c r="B38" s="26">
        <f>(C28-B28)/B28</f>
        <v>9.2012133468148682E-2</v>
      </c>
      <c r="D38" s="1"/>
    </row>
    <row r="39" spans="1:5" x14ac:dyDescent="0.35">
      <c r="A39" s="25" t="s">
        <v>33</v>
      </c>
      <c r="B39" s="26">
        <f>(C19-B19)/B19</f>
        <v>0</v>
      </c>
      <c r="D39" s="1"/>
    </row>
    <row r="40" spans="1:5" x14ac:dyDescent="0.35">
      <c r="A40" s="25" t="s">
        <v>35</v>
      </c>
      <c r="B40" s="26">
        <f>(C18*(1+B11)-B18*(1+B10))/(B18*(1+B10))</f>
        <v>0.19999999999999996</v>
      </c>
      <c r="D40" s="1"/>
    </row>
    <row r="41" spans="1:5" x14ac:dyDescent="0.35">
      <c r="A41" s="25" t="s">
        <v>36</v>
      </c>
      <c r="B41" s="26">
        <f>(C21*(1+B9)-B21*(1+B8))/(B21*(1+B8))</f>
        <v>0</v>
      </c>
      <c r="D41" s="1"/>
    </row>
    <row r="42" spans="1:5" x14ac:dyDescent="0.35">
      <c r="A42" s="25" t="s">
        <v>34</v>
      </c>
      <c r="B42" s="26">
        <f>(C20-B20)/B20</f>
        <v>2.9775340912407095E-2</v>
      </c>
    </row>
  </sheetData>
  <pageMargins left="0.7" right="0.7" top="0.75" bottom="0.75" header="0.3" footer="0.3"/>
  <pageSetup orientation="portrait" r:id="rId1"/>
  <ignoredErrors>
    <ignoredError sqref="C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dcterms:created xsi:type="dcterms:W3CDTF">2019-04-29T13:45:40Z</dcterms:created>
  <dcterms:modified xsi:type="dcterms:W3CDTF">2020-03-05T18:54:12Z</dcterms:modified>
</cp:coreProperties>
</file>