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Records\Operations\Economics\Research Initiatives\PE Modeling Portal\Content for Version 5\"/>
    </mc:Choice>
  </mc:AlternateContent>
  <bookViews>
    <workbookView xWindow="-110" yWindow="-110" windowWidth="38620" windowHeight="21220"/>
  </bookViews>
  <sheets>
    <sheet name="Read Me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7" i="1" l="1"/>
  <c r="C76" i="1"/>
  <c r="B46" i="1"/>
  <c r="B45" i="1"/>
  <c r="B44" i="1"/>
  <c r="C75" i="1" s="1"/>
  <c r="B43" i="1"/>
  <c r="C74" i="1" s="1"/>
  <c r="B42" i="1"/>
  <c r="C73" i="1" s="1"/>
  <c r="B40" i="1"/>
  <c r="B39" i="1"/>
  <c r="B38" i="1"/>
  <c r="B37" i="1"/>
  <c r="B36" i="1"/>
  <c r="B30" i="1"/>
  <c r="B29" i="1"/>
  <c r="B28" i="1"/>
  <c r="B27" i="1"/>
  <c r="B26" i="1"/>
  <c r="B16" i="1"/>
  <c r="B47" i="1" l="1"/>
  <c r="B49" i="1" s="1"/>
  <c r="B32" i="1"/>
  <c r="C65" i="1" l="1"/>
  <c r="B52" i="1"/>
  <c r="B53" i="1"/>
  <c r="B51" i="1"/>
  <c r="B54" i="1"/>
  <c r="B55" i="1"/>
  <c r="B60" i="1" l="1"/>
  <c r="C82" i="1" s="1"/>
  <c r="C70" i="1"/>
  <c r="C71" i="1"/>
  <c r="B61" i="1"/>
  <c r="C83" i="1" s="1"/>
  <c r="C67" i="1"/>
  <c r="B57" i="1"/>
  <c r="C79" i="1" s="1"/>
  <c r="C69" i="1"/>
  <c r="B59" i="1"/>
  <c r="C81" i="1" s="1"/>
  <c r="C68" i="1"/>
  <c r="B58" i="1"/>
  <c r="C80" i="1" s="1"/>
  <c r="B84" i="1" l="1"/>
  <c r="B62" i="1"/>
</calcChain>
</file>

<file path=xl/sharedStrings.xml><?xml version="1.0" encoding="utf-8"?>
<sst xmlns="http://schemas.openxmlformats.org/spreadsheetml/2006/main" count="70" uniqueCount="68">
  <si>
    <t>Price Elasticity of Demand</t>
  </si>
  <si>
    <t>Global Surplus</t>
  </si>
  <si>
    <t>Initial Net Imports in Market 1</t>
  </si>
  <si>
    <t>Initial Global Net Imports</t>
  </si>
  <si>
    <t>Initial Net Imports in Market 2</t>
  </si>
  <si>
    <t>Initial Net Imports in Market 3</t>
  </si>
  <si>
    <t>Initial Net Imports in Market 4</t>
  </si>
  <si>
    <t>Initial Net Imports in Market 5</t>
  </si>
  <si>
    <t>Initial Price</t>
  </si>
  <si>
    <t>Supply Shock in Market 1</t>
  </si>
  <si>
    <t>Supply Shock in Market 2</t>
  </si>
  <si>
    <t>Supply Shock in Market 3</t>
  </si>
  <si>
    <t>Supply Shock in Market 4</t>
  </si>
  <si>
    <t>Supply Shock in Market 5</t>
  </si>
  <si>
    <t>Initial Expenditure in Market 1</t>
  </si>
  <si>
    <t>Initial Expenditure in Market 2</t>
  </si>
  <si>
    <t>Initial Expenditure in Market 3</t>
  </si>
  <si>
    <t>Initial Expenditure in Market 4</t>
  </si>
  <si>
    <t>Initial Expenditure in Market 5</t>
  </si>
  <si>
    <t>Price After the Supply Shocks</t>
  </si>
  <si>
    <t>New Quantity Produced in Market 1</t>
  </si>
  <si>
    <t>New Quantity Produced in Market 2</t>
  </si>
  <si>
    <t>New Quantity Produced in Market 3</t>
  </si>
  <si>
    <t>New Quantity Produced in Market 4</t>
  </si>
  <si>
    <t>New Quantity Produced in Market 5</t>
  </si>
  <si>
    <t>New Global Production</t>
  </si>
  <si>
    <t>Effects</t>
  </si>
  <si>
    <t>% Change in Price</t>
  </si>
  <si>
    <t>% Change in Quantity Consumed in Market 1</t>
  </si>
  <si>
    <t>% Change in Quantity Consumed in Market 2</t>
  </si>
  <si>
    <t>% Change in Quantity Consumed in Market 3</t>
  </si>
  <si>
    <t>% Change in Quantity Consumed in Market 4</t>
  </si>
  <si>
    <t>% Change in Quantity Produced in Market 1</t>
  </si>
  <si>
    <t>% Change in Quantity Produced in Market 2</t>
  </si>
  <si>
    <t>% Change in Quantity Produced in Market 3</t>
  </si>
  <si>
    <t>% Change in Quantity Produced in Market 4</t>
  </si>
  <si>
    <t>% Change in Quantity Produced in Market 5</t>
  </si>
  <si>
    <t>New Quantity Consumed in Market 1</t>
  </si>
  <si>
    <t>New Quantity Consumed in Market 2</t>
  </si>
  <si>
    <t>New Quantity Consumed in Market 3</t>
  </si>
  <si>
    <t>New Quantity Consumed in Market 4</t>
  </si>
  <si>
    <t>New Quantity Consumed in Market 5</t>
  </si>
  <si>
    <t>Change in Net Imports in Market 1</t>
  </si>
  <si>
    <t>Change in Net Imports in Market 2</t>
  </si>
  <si>
    <t>Change in Net Imports in Market 3</t>
  </si>
  <si>
    <t>Change in Net Imports in Market 4</t>
  </si>
  <si>
    <t>Change in Net Imports in Market 5</t>
  </si>
  <si>
    <t>New Net Imports in Market 1</t>
  </si>
  <si>
    <t>New Global Net Imports</t>
  </si>
  <si>
    <t>New Net Imports in Market 2</t>
  </si>
  <si>
    <t>New Net Imports in Market 3</t>
  </si>
  <si>
    <t>New Net Imports in Market 4</t>
  </si>
  <si>
    <t>New Net Imports in Market 5</t>
  </si>
  <si>
    <t>Change in Global Net Imports</t>
  </si>
  <si>
    <t>(should be zero)</t>
  </si>
  <si>
    <t>% Change in Quantity Consumed in Market 5</t>
  </si>
  <si>
    <t>Initial Quantity Consumed in Market 1</t>
  </si>
  <si>
    <t>Initial Quantity Consumed in Market 2</t>
  </si>
  <si>
    <t>Initial Quantity Consumed in Market 3</t>
  </si>
  <si>
    <t>Initial Quantity Consumed in Market 4</t>
  </si>
  <si>
    <t>Initial Quantity Consumed in Market 5</t>
  </si>
  <si>
    <t>Initial Quantity Produced in Market 1</t>
  </si>
  <si>
    <t>Initial Quantity Produced in Market 2</t>
  </si>
  <si>
    <t>Initial Quantity Produced in Market 3</t>
  </si>
  <si>
    <t>Initial Quantity Produced in Market 4</t>
  </si>
  <si>
    <t>Initial Quantity Produced in Market 5</t>
  </si>
  <si>
    <t>02.20.2020</t>
  </si>
  <si>
    <t>Many Country PE Trade Model with Country-Specific Supply Shocks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</si>
</sst>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0" xfId="0" applyBorder="1"/>
    <xf numFmtId="164" fontId="0" fillId="2" borderId="1" xfId="1" applyNumberFormat="1" applyFon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 applyBorder="1"/>
    <xf numFmtId="0" fontId="0" fillId="3" borderId="1" xfId="0" applyFill="1" applyBorder="1"/>
    <xf numFmtId="164" fontId="0" fillId="3" borderId="1" xfId="1" applyNumberFormat="1" applyFont="1" applyFill="1" applyBorder="1"/>
    <xf numFmtId="2" fontId="0" fillId="0" borderId="0" xfId="0" applyNumberFormat="1" applyFill="1" applyBorder="1"/>
    <xf numFmtId="165" fontId="0" fillId="0" borderId="0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164" fontId="0" fillId="3" borderId="2" xfId="1" applyNumberFormat="1" applyFont="1" applyFill="1" applyBorder="1"/>
    <xf numFmtId="0" fontId="0" fillId="0" borderId="9" xfId="0" applyBorder="1"/>
    <xf numFmtId="0" fontId="0" fillId="0" borderId="6" xfId="0" applyBorder="1"/>
    <xf numFmtId="0" fontId="0" fillId="3" borderId="2" xfId="0" applyFill="1" applyBorder="1"/>
    <xf numFmtId="164" fontId="0" fillId="3" borderId="12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95250</xdr:rowOff>
        </xdr:from>
        <xdr:to>
          <xdr:col>10</xdr:col>
          <xdr:colOff>419100</xdr:colOff>
          <xdr:row>22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9" sqref="L9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95250</xdr:rowOff>
              </from>
              <to>
                <xdr:col>10</xdr:col>
                <xdr:colOff>419100</xdr:colOff>
                <xdr:row>22</xdr:row>
                <xdr:rowOff>95250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workbookViewId="0">
      <selection activeCell="F19" sqref="F19"/>
    </sheetView>
  </sheetViews>
  <sheetFormatPr defaultRowHeight="14.5" x14ac:dyDescent="0.35"/>
  <cols>
    <col min="1" max="1" width="48.453125" customWidth="1"/>
  </cols>
  <sheetData>
    <row r="1" spans="1:3" x14ac:dyDescent="0.35">
      <c r="A1" s="1" t="s">
        <v>67</v>
      </c>
    </row>
    <row r="2" spans="1:3" x14ac:dyDescent="0.35">
      <c r="A2" t="s">
        <v>66</v>
      </c>
    </row>
    <row r="4" spans="1:3" x14ac:dyDescent="0.35">
      <c r="A4" s="2" t="s">
        <v>56</v>
      </c>
      <c r="B4" s="3">
        <v>20</v>
      </c>
    </row>
    <row r="5" spans="1:3" x14ac:dyDescent="0.35">
      <c r="A5" s="2" t="s">
        <v>57</v>
      </c>
      <c r="B5" s="3">
        <v>20</v>
      </c>
    </row>
    <row r="6" spans="1:3" x14ac:dyDescent="0.35">
      <c r="A6" s="2" t="s">
        <v>58</v>
      </c>
      <c r="B6" s="3">
        <v>20</v>
      </c>
    </row>
    <row r="7" spans="1:3" x14ac:dyDescent="0.35">
      <c r="A7" s="2" t="s">
        <v>59</v>
      </c>
      <c r="B7" s="3">
        <v>20</v>
      </c>
    </row>
    <row r="8" spans="1:3" x14ac:dyDescent="0.35">
      <c r="A8" s="2" t="s">
        <v>60</v>
      </c>
      <c r="B8" s="3">
        <v>20</v>
      </c>
    </row>
    <row r="9" spans="1:3" x14ac:dyDescent="0.35">
      <c r="A9" s="4"/>
      <c r="B9" s="4"/>
    </row>
    <row r="10" spans="1:3" x14ac:dyDescent="0.35">
      <c r="A10" s="2" t="s">
        <v>61</v>
      </c>
      <c r="B10" s="3">
        <v>50</v>
      </c>
    </row>
    <row r="11" spans="1:3" x14ac:dyDescent="0.35">
      <c r="A11" s="2" t="s">
        <v>62</v>
      </c>
      <c r="B11" s="3">
        <v>30</v>
      </c>
    </row>
    <row r="12" spans="1:3" x14ac:dyDescent="0.35">
      <c r="A12" s="2" t="s">
        <v>63</v>
      </c>
      <c r="B12" s="3">
        <v>10</v>
      </c>
    </row>
    <row r="13" spans="1:3" x14ac:dyDescent="0.35">
      <c r="A13" s="2" t="s">
        <v>64</v>
      </c>
      <c r="B13" s="3">
        <v>0</v>
      </c>
    </row>
    <row r="14" spans="1:3" x14ac:dyDescent="0.35">
      <c r="A14" s="2" t="s">
        <v>65</v>
      </c>
      <c r="B14" s="3">
        <v>10</v>
      </c>
    </row>
    <row r="16" spans="1:3" hidden="1" x14ac:dyDescent="0.35">
      <c r="A16" s="2" t="s">
        <v>1</v>
      </c>
      <c r="B16" s="2">
        <f>SUM(B10:B14)-SUM(B4:B8)</f>
        <v>0</v>
      </c>
      <c r="C16" t="s">
        <v>54</v>
      </c>
    </row>
    <row r="17" spans="1:2" hidden="1" x14ac:dyDescent="0.35"/>
    <row r="18" spans="1:2" x14ac:dyDescent="0.35">
      <c r="A18" s="2" t="s">
        <v>0</v>
      </c>
      <c r="B18" s="3">
        <v>-1.5</v>
      </c>
    </row>
    <row r="20" spans="1:2" x14ac:dyDescent="0.35">
      <c r="A20" s="2" t="s">
        <v>9</v>
      </c>
      <c r="B20" s="5">
        <v>-0.1</v>
      </c>
    </row>
    <row r="21" spans="1:2" x14ac:dyDescent="0.35">
      <c r="A21" s="2" t="s">
        <v>10</v>
      </c>
      <c r="B21" s="5">
        <v>0</v>
      </c>
    </row>
    <row r="22" spans="1:2" x14ac:dyDescent="0.35">
      <c r="A22" s="2" t="s">
        <v>11</v>
      </c>
      <c r="B22" s="5">
        <v>-0.2</v>
      </c>
    </row>
    <row r="23" spans="1:2" x14ac:dyDescent="0.35">
      <c r="A23" s="2" t="s">
        <v>12</v>
      </c>
      <c r="B23" s="5">
        <v>0</v>
      </c>
    </row>
    <row r="24" spans="1:2" x14ac:dyDescent="0.35">
      <c r="A24" s="2" t="s">
        <v>13</v>
      </c>
      <c r="B24" s="5">
        <v>0</v>
      </c>
    </row>
    <row r="26" spans="1:2" hidden="1" x14ac:dyDescent="0.35">
      <c r="A26" s="2" t="s">
        <v>2</v>
      </c>
      <c r="B26" s="2">
        <f>B4-B10</f>
        <v>-30</v>
      </c>
    </row>
    <row r="27" spans="1:2" hidden="1" x14ac:dyDescent="0.35">
      <c r="A27" s="2" t="s">
        <v>4</v>
      </c>
      <c r="B27" s="2">
        <f>B5-B11</f>
        <v>-10</v>
      </c>
    </row>
    <row r="28" spans="1:2" hidden="1" x14ac:dyDescent="0.35">
      <c r="A28" s="2" t="s">
        <v>5</v>
      </c>
      <c r="B28" s="2">
        <f>B6-B12</f>
        <v>10</v>
      </c>
    </row>
    <row r="29" spans="1:2" hidden="1" x14ac:dyDescent="0.35">
      <c r="A29" s="2" t="s">
        <v>6</v>
      </c>
      <c r="B29" s="2">
        <f>B7-B13</f>
        <v>20</v>
      </c>
    </row>
    <row r="30" spans="1:2" hidden="1" x14ac:dyDescent="0.35">
      <c r="A30" s="2" t="s">
        <v>7</v>
      </c>
      <c r="B30" s="2">
        <f>B8-B14</f>
        <v>10</v>
      </c>
    </row>
    <row r="31" spans="1:2" hidden="1" x14ac:dyDescent="0.35"/>
    <row r="32" spans="1:2" hidden="1" x14ac:dyDescent="0.35">
      <c r="A32" s="2" t="s">
        <v>3</v>
      </c>
      <c r="B32" s="2">
        <f>SUM(B26:B30)</f>
        <v>0</v>
      </c>
    </row>
    <row r="33" spans="1:2" hidden="1" x14ac:dyDescent="0.35"/>
    <row r="34" spans="1:2" hidden="1" x14ac:dyDescent="0.35">
      <c r="A34" s="2" t="s">
        <v>8</v>
      </c>
      <c r="B34" s="2">
        <v>1</v>
      </c>
    </row>
    <row r="35" spans="1:2" hidden="1" x14ac:dyDescent="0.35"/>
    <row r="36" spans="1:2" hidden="1" x14ac:dyDescent="0.35">
      <c r="A36" s="2" t="s">
        <v>14</v>
      </c>
      <c r="B36" s="2">
        <f>B4*$B$34^(-B18)</f>
        <v>20</v>
      </c>
    </row>
    <row r="37" spans="1:2" hidden="1" x14ac:dyDescent="0.35">
      <c r="A37" s="2" t="s">
        <v>15</v>
      </c>
      <c r="B37" s="2">
        <f>B5*$B$34^(-B19)</f>
        <v>20</v>
      </c>
    </row>
    <row r="38" spans="1:2" hidden="1" x14ac:dyDescent="0.35">
      <c r="A38" s="2" t="s">
        <v>16</v>
      </c>
      <c r="B38" s="2">
        <f>B6*$B$34^(-B20)</f>
        <v>20</v>
      </c>
    </row>
    <row r="39" spans="1:2" hidden="1" x14ac:dyDescent="0.35">
      <c r="A39" s="2" t="s">
        <v>17</v>
      </c>
      <c r="B39" s="2">
        <f>B7*$B$34^(-B21)</f>
        <v>20</v>
      </c>
    </row>
    <row r="40" spans="1:2" hidden="1" x14ac:dyDescent="0.35">
      <c r="A40" s="2" t="s">
        <v>18</v>
      </c>
      <c r="B40" s="2">
        <f>B8*$B$34^(-B22)</f>
        <v>20</v>
      </c>
    </row>
    <row r="41" spans="1:2" hidden="1" x14ac:dyDescent="0.35"/>
    <row r="42" spans="1:2" hidden="1" x14ac:dyDescent="0.35">
      <c r="A42" s="2" t="s">
        <v>20</v>
      </c>
      <c r="B42" s="6">
        <f>B10*(1+B20)</f>
        <v>45</v>
      </c>
    </row>
    <row r="43" spans="1:2" hidden="1" x14ac:dyDescent="0.35">
      <c r="A43" s="2" t="s">
        <v>21</v>
      </c>
      <c r="B43" s="6">
        <f t="shared" ref="B43:B46" si="0">B11*(1+B21)</f>
        <v>30</v>
      </c>
    </row>
    <row r="44" spans="1:2" hidden="1" x14ac:dyDescent="0.35">
      <c r="A44" s="2" t="s">
        <v>22</v>
      </c>
      <c r="B44" s="6">
        <f t="shared" si="0"/>
        <v>8</v>
      </c>
    </row>
    <row r="45" spans="1:2" hidden="1" x14ac:dyDescent="0.35">
      <c r="A45" s="2" t="s">
        <v>23</v>
      </c>
      <c r="B45" s="6">
        <f t="shared" si="0"/>
        <v>0</v>
      </c>
    </row>
    <row r="46" spans="1:2" hidden="1" x14ac:dyDescent="0.35">
      <c r="A46" s="2" t="s">
        <v>24</v>
      </c>
      <c r="B46" s="6">
        <f t="shared" si="0"/>
        <v>10</v>
      </c>
    </row>
    <row r="47" spans="1:2" hidden="1" x14ac:dyDescent="0.35">
      <c r="A47" s="7" t="s">
        <v>25</v>
      </c>
      <c r="B47" s="8">
        <f>SUM(B42:B46)</f>
        <v>93</v>
      </c>
    </row>
    <row r="48" spans="1:2" hidden="1" x14ac:dyDescent="0.35"/>
    <row r="49" spans="1:3" hidden="1" x14ac:dyDescent="0.35">
      <c r="A49" s="2" t="s">
        <v>19</v>
      </c>
      <c r="B49" s="2">
        <f>(SUM(B36:B40)/B47)^(-1/$B$18)</f>
        <v>1.0495699007188253</v>
      </c>
    </row>
    <row r="50" spans="1:3" hidden="1" x14ac:dyDescent="0.35"/>
    <row r="51" spans="1:3" hidden="1" x14ac:dyDescent="0.35">
      <c r="A51" s="2" t="s">
        <v>37</v>
      </c>
      <c r="B51" s="6">
        <f>B36*($B$49)^($B$18)</f>
        <v>18.600000000000001</v>
      </c>
    </row>
    <row r="52" spans="1:3" hidden="1" x14ac:dyDescent="0.35">
      <c r="A52" s="2" t="s">
        <v>38</v>
      </c>
      <c r="B52" s="6">
        <f>B37*($B$49)^($B$18)</f>
        <v>18.600000000000001</v>
      </c>
    </row>
    <row r="53" spans="1:3" hidden="1" x14ac:dyDescent="0.35">
      <c r="A53" s="2" t="s">
        <v>39</v>
      </c>
      <c r="B53" s="6">
        <f>B38*($B$49)^($B$18)</f>
        <v>18.600000000000001</v>
      </c>
    </row>
    <row r="54" spans="1:3" hidden="1" x14ac:dyDescent="0.35">
      <c r="A54" s="2" t="s">
        <v>40</v>
      </c>
      <c r="B54" s="6">
        <f>B39*($B$49)^($B$18)</f>
        <v>18.600000000000001</v>
      </c>
    </row>
    <row r="55" spans="1:3" hidden="1" x14ac:dyDescent="0.35">
      <c r="A55" s="2" t="s">
        <v>41</v>
      </c>
      <c r="B55" s="6">
        <f>B40*($B$49)^($B$18)</f>
        <v>18.600000000000001</v>
      </c>
    </row>
    <row r="56" spans="1:3" hidden="1" x14ac:dyDescent="0.35">
      <c r="A56" s="4"/>
      <c r="B56" s="8"/>
    </row>
    <row r="57" spans="1:3" hidden="1" x14ac:dyDescent="0.35">
      <c r="A57" s="2" t="s">
        <v>47</v>
      </c>
      <c r="B57" s="6">
        <f>B51-B42</f>
        <v>-26.4</v>
      </c>
    </row>
    <row r="58" spans="1:3" hidden="1" x14ac:dyDescent="0.35">
      <c r="A58" s="2" t="s">
        <v>49</v>
      </c>
      <c r="B58" s="6">
        <f>B52-B43</f>
        <v>-11.399999999999999</v>
      </c>
    </row>
    <row r="59" spans="1:3" hidden="1" x14ac:dyDescent="0.35">
      <c r="A59" s="2" t="s">
        <v>50</v>
      </c>
      <c r="B59" s="6">
        <f>B53-B44</f>
        <v>10.600000000000001</v>
      </c>
    </row>
    <row r="60" spans="1:3" hidden="1" x14ac:dyDescent="0.35">
      <c r="A60" s="2" t="s">
        <v>51</v>
      </c>
      <c r="B60" s="6">
        <f>B54-B45</f>
        <v>18.600000000000001</v>
      </c>
    </row>
    <row r="61" spans="1:3" hidden="1" x14ac:dyDescent="0.35">
      <c r="A61" s="2" t="s">
        <v>52</v>
      </c>
      <c r="B61" s="6">
        <f>B55-B46</f>
        <v>8.6000000000000014</v>
      </c>
    </row>
    <row r="62" spans="1:3" hidden="1" x14ac:dyDescent="0.35">
      <c r="A62" s="7" t="s">
        <v>48</v>
      </c>
      <c r="B62" s="11">
        <f>SUM(B57:B61)</f>
        <v>0</v>
      </c>
      <c r="C62" s="4" t="s">
        <v>54</v>
      </c>
    </row>
    <row r="63" spans="1:3" x14ac:dyDescent="0.35">
      <c r="A63" s="4"/>
      <c r="B63" s="8"/>
    </row>
    <row r="64" spans="1:3" x14ac:dyDescent="0.35">
      <c r="A64" s="1" t="s">
        <v>26</v>
      </c>
    </row>
    <row r="65" spans="1:3" x14ac:dyDescent="0.35">
      <c r="A65" s="13" t="s">
        <v>27</v>
      </c>
      <c r="B65" s="14"/>
      <c r="C65" s="10">
        <f>(B49-B34)/B34</f>
        <v>4.9569900718825277E-2</v>
      </c>
    </row>
    <row r="67" spans="1:3" x14ac:dyDescent="0.35">
      <c r="A67" s="15" t="s">
        <v>28</v>
      </c>
      <c r="B67" s="20"/>
      <c r="C67" s="19">
        <f>(B51-B4)/B4</f>
        <v>-6.9999999999999923E-2</v>
      </c>
    </row>
    <row r="68" spans="1:3" x14ac:dyDescent="0.35">
      <c r="A68" s="15" t="s">
        <v>29</v>
      </c>
      <c r="B68" s="20"/>
      <c r="C68" s="19">
        <f>(B52-B5)/B5</f>
        <v>-6.9999999999999923E-2</v>
      </c>
    </row>
    <row r="69" spans="1:3" x14ac:dyDescent="0.35">
      <c r="A69" s="15" t="s">
        <v>30</v>
      </c>
      <c r="B69" s="20"/>
      <c r="C69" s="19">
        <f>(B53-B6)/B6</f>
        <v>-6.9999999999999923E-2</v>
      </c>
    </row>
    <row r="70" spans="1:3" x14ac:dyDescent="0.35">
      <c r="A70" s="15" t="s">
        <v>31</v>
      </c>
      <c r="B70" s="20"/>
      <c r="C70" s="19">
        <f>(B54-B7)/B7</f>
        <v>-6.9999999999999923E-2</v>
      </c>
    </row>
    <row r="71" spans="1:3" x14ac:dyDescent="0.35">
      <c r="A71" s="13" t="s">
        <v>55</v>
      </c>
      <c r="B71" s="21"/>
      <c r="C71" s="10">
        <f>(B55-B8)/B8</f>
        <v>-6.9999999999999923E-2</v>
      </c>
    </row>
    <row r="72" spans="1:3" x14ac:dyDescent="0.35">
      <c r="A72" s="4"/>
      <c r="B72" s="4"/>
      <c r="C72" s="4"/>
    </row>
    <row r="73" spans="1:3" x14ac:dyDescent="0.35">
      <c r="A73" s="13" t="s">
        <v>32</v>
      </c>
      <c r="B73" s="14"/>
      <c r="C73" s="10">
        <f>IF(B10&gt;0,(B42-B10)/B10,"")</f>
        <v>-0.1</v>
      </c>
    </row>
    <row r="74" spans="1:3" x14ac:dyDescent="0.35">
      <c r="A74" s="13" t="s">
        <v>33</v>
      </c>
      <c r="B74" s="14"/>
      <c r="C74" s="10">
        <f>IF(B11&gt;0,(B43-B11)/B11,"")</f>
        <v>0</v>
      </c>
    </row>
    <row r="75" spans="1:3" x14ac:dyDescent="0.35">
      <c r="A75" s="13" t="s">
        <v>34</v>
      </c>
      <c r="B75" s="14"/>
      <c r="C75" s="10">
        <f>IF(B12&gt;0,(B44-B12)/B12,"")</f>
        <v>-0.2</v>
      </c>
    </row>
    <row r="76" spans="1:3" x14ac:dyDescent="0.35">
      <c r="A76" s="13" t="s">
        <v>35</v>
      </c>
      <c r="B76" s="14"/>
      <c r="C76" s="10" t="str">
        <f>IF(B13&gt;0,(B45-B13)/B13,"")</f>
        <v/>
      </c>
    </row>
    <row r="77" spans="1:3" x14ac:dyDescent="0.35">
      <c r="A77" s="17" t="s">
        <v>36</v>
      </c>
      <c r="B77" s="18"/>
      <c r="C77" s="23">
        <f>IF(B14&gt;0,(B46-B14)/B14,"")</f>
        <v>0</v>
      </c>
    </row>
    <row r="78" spans="1:3" x14ac:dyDescent="0.35">
      <c r="A78" s="4"/>
      <c r="B78" s="4"/>
      <c r="C78" s="4"/>
    </row>
    <row r="79" spans="1:3" x14ac:dyDescent="0.35">
      <c r="A79" s="15" t="s">
        <v>42</v>
      </c>
      <c r="B79" s="16"/>
      <c r="C79" s="22">
        <f>B57-B26</f>
        <v>3.6000000000000014</v>
      </c>
    </row>
    <row r="80" spans="1:3" x14ac:dyDescent="0.35">
      <c r="A80" s="15" t="s">
        <v>43</v>
      </c>
      <c r="B80" s="16"/>
      <c r="C80" s="22">
        <f>B58-B27</f>
        <v>-1.3999999999999986</v>
      </c>
    </row>
    <row r="81" spans="1:3" x14ac:dyDescent="0.35">
      <c r="A81" s="15" t="s">
        <v>44</v>
      </c>
      <c r="B81" s="16"/>
      <c r="C81" s="22">
        <f>B59-B28</f>
        <v>0.60000000000000142</v>
      </c>
    </row>
    <row r="82" spans="1:3" x14ac:dyDescent="0.35">
      <c r="A82" s="15" t="s">
        <v>45</v>
      </c>
      <c r="B82" s="16"/>
      <c r="C82" s="22">
        <f>B60-B29</f>
        <v>-1.3999999999999986</v>
      </c>
    </row>
    <row r="83" spans="1:3" x14ac:dyDescent="0.35">
      <c r="A83" s="13" t="s">
        <v>46</v>
      </c>
      <c r="B83" s="14"/>
      <c r="C83" s="9">
        <f>B61-B30</f>
        <v>-1.3999999999999986</v>
      </c>
    </row>
    <row r="84" spans="1:3" hidden="1" x14ac:dyDescent="0.35">
      <c r="A84" s="8" t="s">
        <v>53</v>
      </c>
      <c r="B84" s="12">
        <f>SUM(C79:C83)</f>
        <v>7.1054273576010019E-15</v>
      </c>
      <c r="C84" s="4" t="s">
        <v>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Model</vt:lpstr>
    </vt:vector>
  </TitlesOfParts>
  <Company>U.S. International Trade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Riker, David</dc:creator>
  <cp:lastModifiedBy>Schreiber, Samantha</cp:lastModifiedBy>
  <cp:lastPrinted>2020-02-20T14:59:51Z</cp:lastPrinted>
  <dcterms:created xsi:type="dcterms:W3CDTF">2020-02-20T14:18:26Z</dcterms:created>
  <dcterms:modified xsi:type="dcterms:W3CDTF">2020-03-04T19:07:46Z</dcterms:modified>
</cp:coreProperties>
</file>