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Records\Operations\Economics\Research Initiatives\PE Modeling Portal\Content for Version 5\Typo Fix\"/>
    </mc:Choice>
  </mc:AlternateContent>
  <xr:revisionPtr revIDLastSave="0" documentId="8_{57AD67C9-A905-490B-BD87-6F743AD6EC03}" xr6:coauthVersionLast="44" xr6:coauthVersionMax="44" xr10:uidLastSave="{00000000-0000-0000-0000-000000000000}"/>
  <bookViews>
    <workbookView xWindow="3520" yWindow="5500" windowWidth="15380" windowHeight="15500" xr2:uid="{00000000-000D-0000-FFFF-FFFF00000000}"/>
  </bookViews>
  <sheets>
    <sheet name="Read Me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10" i="1" l="1"/>
  <c r="B13" i="1" s="1"/>
  <c r="B12" i="1" l="1"/>
  <c r="B14" i="1" s="1"/>
  <c r="B15" i="1" l="1"/>
  <c r="C11" i="1" s="1"/>
  <c r="C10" i="1" l="1"/>
  <c r="D11" i="1"/>
  <c r="C12" i="1" l="1"/>
  <c r="C9" i="1" s="1"/>
  <c r="C8" i="1" s="1"/>
  <c r="D10" i="1"/>
  <c r="C7" i="1" l="1"/>
  <c r="D12" i="1"/>
  <c r="D16" i="1" l="1"/>
  <c r="D8" i="1"/>
  <c r="D9" i="1"/>
  <c r="D7" i="1"/>
</calcChain>
</file>

<file path=xl/sharedStrings.xml><?xml version="1.0" encoding="utf-8"?>
<sst xmlns="http://schemas.openxmlformats.org/spreadsheetml/2006/main" count="19" uniqueCount="19">
  <si>
    <t>Total Industry Demand Elasticity</t>
  </si>
  <si>
    <t>Value of Subject Imports</t>
  </si>
  <si>
    <t>Price</t>
  </si>
  <si>
    <t>Value of Domestic Shipments</t>
  </si>
  <si>
    <t>Quantity of Domestic Shipments</t>
  </si>
  <si>
    <t>Quantity of Subject Imports</t>
  </si>
  <si>
    <t>Total Quantity</t>
  </si>
  <si>
    <t>Calibrated Demand Shift Parameter</t>
  </si>
  <si>
    <t>Calibrated Marginal Cost, Domestic Firm</t>
  </si>
  <si>
    <t>Calibrated Marginal Cost, Foreign Firm</t>
  </si>
  <si>
    <t>Initial Tariff on Subject Imports</t>
  </si>
  <si>
    <t>New Tariff on Subject Imports</t>
  </si>
  <si>
    <t>Effects</t>
  </si>
  <si>
    <t>Financial Impact on Domestic Producer*</t>
  </si>
  <si>
    <t>* Note: Reported in the same units as the Value of Domestic Shipments</t>
  </si>
  <si>
    <t>Initial</t>
  </si>
  <si>
    <t>Tariffs</t>
  </si>
  <si>
    <t>version 05.20.2019</t>
  </si>
  <si>
    <t>Partial Equilibrium Tariff Model with Cournot Competition and 2 Firms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</si>
</sst>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_(* #,##0.0000_);_(* \(#,##0.0000\);_(* &quot;-&quot;??_);_(@_)"/>
    <numFmt numFmtId="166" formatCode="0.000"/>
    <numFmt numFmtId="167" formatCode="0.0%"/>
    <numFmt numFmtId="168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0" applyNumberFormat="1" applyFill="1"/>
    <xf numFmtId="165" fontId="0" fillId="0" borderId="0" xfId="1" applyNumberFormat="1" applyFont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166" fontId="0" fillId="0" borderId="2" xfId="0" applyNumberFormat="1" applyFill="1" applyBorder="1"/>
    <xf numFmtId="166" fontId="0" fillId="0" borderId="1" xfId="0" applyNumberFormat="1" applyBorder="1"/>
    <xf numFmtId="0" fontId="0" fillId="0" borderId="3" xfId="0" applyBorder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ill="1" applyBorder="1"/>
    <xf numFmtId="164" fontId="0" fillId="0" borderId="0" xfId="0" applyNumberFormat="1" applyFill="1" applyAlignment="1">
      <alignment horizontal="right"/>
    </xf>
    <xf numFmtId="167" fontId="0" fillId="2" borderId="1" xfId="2" applyNumberFormat="1" applyFont="1" applyFill="1" applyBorder="1"/>
    <xf numFmtId="168" fontId="0" fillId="3" borderId="1" xfId="1" applyNumberFormat="1" applyFont="1" applyFill="1" applyBorder="1"/>
    <xf numFmtId="168" fontId="0" fillId="2" borderId="1" xfId="1" applyNumberFormat="1" applyFont="1" applyFill="1" applyBorder="1"/>
    <xf numFmtId="168" fontId="0" fillId="0" borderId="1" xfId="1" applyNumberFormat="1" applyFont="1" applyBorder="1"/>
    <xf numFmtId="164" fontId="0" fillId="0" borderId="4" xfId="0" applyNumberFormat="1" applyFill="1" applyBorder="1"/>
    <xf numFmtId="43" fontId="0" fillId="0" borderId="1" xfId="1" applyNumberFormat="1" applyFont="1" applyBorder="1"/>
    <xf numFmtId="10" fontId="0" fillId="3" borderId="1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10</xdr:col>
          <xdr:colOff>457200</xdr:colOff>
          <xdr:row>24</xdr:row>
          <xdr:rowOff>165100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Normal="100" workbookViewId="0">
      <selection activeCell="D27" sqref="D27"/>
    </sheetView>
  </sheetViews>
  <sheetFormatPr defaultRowHeight="14.5" x14ac:dyDescent="0.3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457200</xdr:colOff>
                <xdr:row>24</xdr:row>
                <xdr:rowOff>165100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A24" sqref="A24"/>
    </sheetView>
  </sheetViews>
  <sheetFormatPr defaultRowHeight="14.5" x14ac:dyDescent="0.35"/>
  <cols>
    <col min="1" max="1" width="38.54296875" customWidth="1"/>
    <col min="2" max="2" width="21.54296875" customWidth="1"/>
    <col min="3" max="3" width="16.36328125" hidden="1" customWidth="1"/>
    <col min="4" max="4" width="15.26953125" customWidth="1"/>
  </cols>
  <sheetData>
    <row r="1" spans="1:4" ht="18.5" x14ac:dyDescent="0.45">
      <c r="A1" s="4" t="s">
        <v>18</v>
      </c>
    </row>
    <row r="2" spans="1:4" x14ac:dyDescent="0.35">
      <c r="A2" s="3" t="s">
        <v>17</v>
      </c>
    </row>
    <row r="3" spans="1:4" x14ac:dyDescent="0.35">
      <c r="A3" s="3"/>
    </row>
    <row r="4" spans="1:4" x14ac:dyDescent="0.35">
      <c r="A4" s="5" t="s">
        <v>0</v>
      </c>
      <c r="B4" s="6">
        <v>-1</v>
      </c>
    </row>
    <row r="5" spans="1:4" x14ac:dyDescent="0.35">
      <c r="A5" s="13"/>
      <c r="B5" s="14"/>
    </row>
    <row r="6" spans="1:4" x14ac:dyDescent="0.35">
      <c r="B6" s="12" t="s">
        <v>15</v>
      </c>
      <c r="D6" s="12" t="s">
        <v>12</v>
      </c>
    </row>
    <row r="7" spans="1:4" x14ac:dyDescent="0.35">
      <c r="A7" s="5" t="s">
        <v>3</v>
      </c>
      <c r="B7" s="18">
        <v>75</v>
      </c>
      <c r="C7" s="21">
        <f>C10*C9</f>
        <v>77.830188679245282</v>
      </c>
      <c r="D7" s="22">
        <f t="shared" ref="D7:D12" si="0">(C7-B7)/B7</f>
        <v>3.7735849056603758E-2</v>
      </c>
    </row>
    <row r="8" spans="1:4" x14ac:dyDescent="0.35">
      <c r="A8" s="5" t="s">
        <v>1</v>
      </c>
      <c r="B8" s="18">
        <v>50</v>
      </c>
      <c r="C8" s="21">
        <f>C11*C9</f>
        <v>47.169811320754725</v>
      </c>
      <c r="D8" s="22">
        <f t="shared" si="0"/>
        <v>-5.6603773584905495E-2</v>
      </c>
    </row>
    <row r="9" spans="1:4" x14ac:dyDescent="0.35">
      <c r="A9" s="5" t="s">
        <v>2</v>
      </c>
      <c r="B9" s="5">
        <v>1</v>
      </c>
      <c r="C9" s="19">
        <f>(C12/B13)^(1/B4)</f>
        <v>1.0600000000000003</v>
      </c>
      <c r="D9" s="22">
        <f t="shared" si="0"/>
        <v>6.0000000000000275E-2</v>
      </c>
    </row>
    <row r="10" spans="1:4" x14ac:dyDescent="0.35">
      <c r="A10" s="5" t="s">
        <v>4</v>
      </c>
      <c r="B10" s="19">
        <f>B7/B9</f>
        <v>75</v>
      </c>
      <c r="C10" s="19">
        <f>(B13*((B4*(B14 + B15 + B15*B20))/(1 + 2*B4))^B4*(B14 + B4*B14 - B4*B15 - B4*B15*B20))/(B14 + B15 + B15*B20)</f>
        <v>73.42470630117478</v>
      </c>
      <c r="D10" s="22">
        <f t="shared" si="0"/>
        <v>-2.100391598433627E-2</v>
      </c>
    </row>
    <row r="11" spans="1:4" x14ac:dyDescent="0.35">
      <c r="A11" s="5" t="s">
        <v>5</v>
      </c>
      <c r="B11" s="19">
        <f>B8/B9</f>
        <v>50</v>
      </c>
      <c r="C11" s="19">
        <f>-((B13*((B4*(B14+B15+B15*B20))/(1+2*B4))^B4*(B4*B14-B15-B4*B15-B15*B20-B4*B15*B20))/(B14+B15+B15*B20))</f>
        <v>44.499822000711994</v>
      </c>
      <c r="D11" s="22">
        <f t="shared" si="0"/>
        <v>-0.11000355998576011</v>
      </c>
    </row>
    <row r="12" spans="1:4" x14ac:dyDescent="0.35">
      <c r="A12" s="5" t="s">
        <v>6</v>
      </c>
      <c r="B12" s="19">
        <f>B10+B11</f>
        <v>125</v>
      </c>
      <c r="C12" s="19">
        <f>SUM(C10:C11)</f>
        <v>117.92452830188677</v>
      </c>
      <c r="D12" s="22">
        <f t="shared" si="0"/>
        <v>-5.6603773584905863E-2</v>
      </c>
    </row>
    <row r="13" spans="1:4" hidden="1" x14ac:dyDescent="0.35">
      <c r="A13" s="5" t="s">
        <v>7</v>
      </c>
      <c r="B13" s="19">
        <f>(B10+B11)*(B9^-B4)</f>
        <v>125</v>
      </c>
    </row>
    <row r="14" spans="1:4" hidden="1" x14ac:dyDescent="0.35">
      <c r="A14" s="5" t="s">
        <v>8</v>
      </c>
      <c r="B14" s="9">
        <f>B9*(1+B10/(B4*B12))</f>
        <v>0.4</v>
      </c>
    </row>
    <row r="15" spans="1:4" hidden="1" x14ac:dyDescent="0.35">
      <c r="A15" s="7" t="s">
        <v>9</v>
      </c>
      <c r="B15" s="8">
        <f>(B9*(1+(B11/(B4*B12))))/(1+B19)</f>
        <v>0.6</v>
      </c>
    </row>
    <row r="16" spans="1:4" x14ac:dyDescent="0.35">
      <c r="A16" s="10" t="s">
        <v>13</v>
      </c>
      <c r="B16" s="20"/>
      <c r="C16" s="13"/>
      <c r="D16" s="17">
        <f>(C9-B14)*C10-(B9-B14)*B10</f>
        <v>3.4603061587753743</v>
      </c>
    </row>
    <row r="17" spans="1:4" x14ac:dyDescent="0.35">
      <c r="B17" s="1"/>
    </row>
    <row r="18" spans="1:4" x14ac:dyDescent="0.35">
      <c r="B18" s="15" t="s">
        <v>16</v>
      </c>
    </row>
    <row r="19" spans="1:4" x14ac:dyDescent="0.35">
      <c r="A19" s="5" t="s">
        <v>10</v>
      </c>
      <c r="B19" s="16">
        <v>0</v>
      </c>
    </row>
    <row r="20" spans="1:4" x14ac:dyDescent="0.35">
      <c r="A20" s="5" t="s">
        <v>11</v>
      </c>
      <c r="B20" s="16">
        <v>0.1</v>
      </c>
    </row>
    <row r="21" spans="1:4" x14ac:dyDescent="0.35">
      <c r="B21" s="1"/>
    </row>
    <row r="22" spans="1:4" x14ac:dyDescent="0.35">
      <c r="A22" s="11" t="s">
        <v>14</v>
      </c>
    </row>
    <row r="23" spans="1:4" x14ac:dyDescent="0.35">
      <c r="D23" s="2"/>
    </row>
    <row r="24" spans="1:4" x14ac:dyDescent="0.35">
      <c r="D24" s="2"/>
    </row>
    <row r="25" spans="1:4" x14ac:dyDescent="0.35">
      <c r="D25" s="2"/>
    </row>
    <row r="26" spans="1:4" x14ac:dyDescent="0.35">
      <c r="D26" s="2"/>
    </row>
    <row r="27" spans="1:4" x14ac:dyDescent="0.35">
      <c r="D27" s="2"/>
    </row>
    <row r="28" spans="1:4" x14ac:dyDescent="0.35">
      <c r="D2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Model</vt:lpstr>
    </vt:vector>
  </TitlesOfParts>
  <Company>USITC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Schreiber, Samantha</dc:creator>
  <cp:lastModifiedBy>Schreiber, Samantha</cp:lastModifiedBy>
  <dcterms:created xsi:type="dcterms:W3CDTF">2019-04-29T13:45:40Z</dcterms:created>
  <dcterms:modified xsi:type="dcterms:W3CDTF">2020-03-05T19:09:25Z</dcterms:modified>
</cp:coreProperties>
</file>