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sitcnet.sharepoint.com/sites/SAM/Active Investigations/Recent Trends 2026/"/>
    </mc:Choice>
  </mc:AlternateContent>
  <xr:revisionPtr revIDLastSave="2550" documentId="13_ncr:1_{13C97BBB-5AC9-4BA6-8C36-607A034CA932}" xr6:coauthVersionLast="47" xr6:coauthVersionMax="47" xr10:uidLastSave="{1B8991E0-269D-4FAC-A315-7EF0236A3042}"/>
  <bookViews>
    <workbookView xWindow="-28920" yWindow="-1290" windowWidth="29040" windowHeight="15720" tabRatio="763" activeTab="1" xr2:uid="{64A5E7E2-11DF-4608-A4C9-FC95ADD1979E}"/>
  </bookViews>
  <sheets>
    <sheet name="Table of Contents" sheetId="7" r:id="rId1"/>
    <sheet name="Report figure data" sheetId="36" r:id="rId2"/>
    <sheet name="All trade partners" sheetId="3" r:id="rId3"/>
    <sheet name="EU" sheetId="12" r:id="rId4"/>
    <sheet name="UK" sheetId="15" r:id="rId5"/>
    <sheet name="Canada" sheetId="10" r:id="rId6"/>
    <sheet name="Switzerland" sheetId="23" r:id="rId7"/>
    <sheet name="Mexico" sheetId="24" r:id="rId8"/>
    <sheet name="Japan" sheetId="25" r:id="rId9"/>
    <sheet name="India" sheetId="26" r:id="rId10"/>
    <sheet name="China" sheetId="27" r:id="rId11"/>
    <sheet name="Singapore" sheetId="28" r:id="rId12"/>
    <sheet name="South Korea" sheetId="29" r:id="rId13"/>
    <sheet name="All services" sheetId="16" r:id="rId14"/>
    <sheet name="Travel" sheetId="22" r:id="rId15"/>
    <sheet name="Professional" sheetId="30" r:id="rId16"/>
    <sheet name="Financial" sheetId="31" r:id="rId17"/>
    <sheet name="Research" sheetId="32" r:id="rId18"/>
    <sheet name="Computer" sheetId="33" r:id="rId19"/>
    <sheet name="Air and Sea" sheetId="34" r:id="rId20"/>
    <sheet name="Insurance" sheetId="35" r:id="rId21"/>
  </sheets>
  <externalReferences>
    <externalReference r:id="rId22"/>
  </externalReferences>
  <definedNames>
    <definedName name="Country_names">#REF!</definedName>
    <definedName name="_xlnm.Print_Area" localSheetId="19">'Air and Sea'!$A$1:$K$165</definedName>
    <definedName name="_xlnm.Print_Area" localSheetId="13">'All services'!$A$1:$K$166</definedName>
    <definedName name="_xlnm.Print_Area" localSheetId="2">'All trade partners'!$A$1:$K$173</definedName>
    <definedName name="_xlnm.Print_Area" localSheetId="5">Canada!$A$1:$K$173</definedName>
    <definedName name="_xlnm.Print_Area" localSheetId="10">China!$A$1:$K$173</definedName>
    <definedName name="_xlnm.Print_Area" localSheetId="18">Computer!$A$1:$K$165</definedName>
    <definedName name="_xlnm.Print_Area" localSheetId="3">EU!$A$1:$K$173</definedName>
    <definedName name="_xlnm.Print_Area" localSheetId="16">Financial!$A$1:$K$165</definedName>
    <definedName name="_xlnm.Print_Area" localSheetId="9">India!$A$1:$K$173</definedName>
    <definedName name="_xlnm.Print_Area" localSheetId="20">Insurance!$A$1:$K$165</definedName>
    <definedName name="_xlnm.Print_Area" localSheetId="8">Japan!$A$1:$K$173</definedName>
    <definedName name="_xlnm.Print_Area" localSheetId="7">Mexico!$A$1:$K$173</definedName>
    <definedName name="_xlnm.Print_Area" localSheetId="15">Professional!$A$1:$K$165</definedName>
    <definedName name="_xlnm.Print_Area" localSheetId="17">Research!$A$1:$K$165</definedName>
    <definedName name="_xlnm.Print_Area" localSheetId="11">Singapore!$A$1:$K$173</definedName>
    <definedName name="_xlnm.Print_Area" localSheetId="12">'South Korea'!$A$1:$K$173</definedName>
    <definedName name="_xlnm.Print_Area" localSheetId="6">Switzerland!$A$1:$K$173</definedName>
    <definedName name="_xlnm.Print_Area" localSheetId="0">'Table of Contents'!$A$1:$K$132</definedName>
    <definedName name="_xlnm.Print_Area" localSheetId="14">Travel!$A$1:$K$165</definedName>
    <definedName name="_xlnm.Print_Area" localSheetId="4">UK!$A$1:$K$173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6" l="1"/>
  <c r="D50" i="16"/>
  <c r="E50" i="16"/>
  <c r="F50" i="16"/>
  <c r="C51" i="16"/>
  <c r="D51" i="16"/>
  <c r="E51" i="16"/>
  <c r="F51" i="16"/>
  <c r="C52" i="16"/>
  <c r="D52" i="16"/>
  <c r="E52" i="16"/>
  <c r="F52" i="16"/>
  <c r="C53" i="16"/>
  <c r="D53" i="16"/>
  <c r="E53" i="16"/>
  <c r="F53" i="16"/>
  <c r="C54" i="16"/>
  <c r="D54" i="16"/>
  <c r="E54" i="16"/>
  <c r="F54" i="16"/>
  <c r="C55" i="16"/>
  <c r="D55" i="16"/>
  <c r="E55" i="16"/>
  <c r="F55" i="16"/>
  <c r="C56" i="16"/>
  <c r="D56" i="16"/>
  <c r="E56" i="16"/>
  <c r="F56" i="16"/>
  <c r="C57" i="16"/>
  <c r="D57" i="16"/>
  <c r="E57" i="16"/>
  <c r="F57" i="16"/>
  <c r="C58" i="16"/>
  <c r="D58" i="16"/>
  <c r="E58" i="16"/>
  <c r="F58" i="16"/>
  <c r="C59" i="16"/>
  <c r="D59" i="16"/>
  <c r="E59" i="16"/>
  <c r="F59" i="16"/>
  <c r="C60" i="16"/>
  <c r="D60" i="16"/>
  <c r="E60" i="16"/>
  <c r="F60" i="16"/>
  <c r="B50" i="16"/>
  <c r="B51" i="16"/>
  <c r="B52" i="16"/>
  <c r="B53" i="16"/>
  <c r="B54" i="16"/>
  <c r="B55" i="16"/>
  <c r="B56" i="16"/>
  <c r="B57" i="16"/>
  <c r="B58" i="16"/>
  <c r="B59" i="16"/>
  <c r="B60" i="16"/>
  <c r="C40" i="36" l="1"/>
  <c r="C41" i="36"/>
  <c r="C42" i="36"/>
  <c r="C43" i="36"/>
  <c r="C44" i="36"/>
  <c r="C45" i="36"/>
  <c r="C46" i="36"/>
  <c r="C47" i="36"/>
  <c r="C48" i="36"/>
  <c r="C49" i="36"/>
  <c r="C39" i="36"/>
  <c r="C12" i="36"/>
  <c r="B12" i="36"/>
  <c r="C11" i="36"/>
  <c r="B11" i="36"/>
  <c r="C10" i="36"/>
  <c r="B10" i="36"/>
  <c r="C9" i="36"/>
  <c r="B9" i="36"/>
  <c r="A9" i="36"/>
  <c r="A10" i="36" s="1"/>
  <c r="A11" i="36" s="1"/>
  <c r="A12" i="36" s="1"/>
  <c r="C8" i="36"/>
  <c r="B8" i="36"/>
  <c r="A114" i="15" l="1"/>
  <c r="A134" i="15" s="1"/>
  <c r="A154" i="15" s="1"/>
  <c r="A32" i="15"/>
  <c r="A52" i="15" s="1"/>
  <c r="A72" i="15" s="1"/>
  <c r="F157" i="35"/>
  <c r="E157" i="35"/>
  <c r="D157" i="35"/>
  <c r="C157" i="35"/>
  <c r="B157" i="35"/>
  <c r="F155" i="35"/>
  <c r="E155" i="35"/>
  <c r="D155" i="35"/>
  <c r="C155" i="35"/>
  <c r="B155" i="35"/>
  <c r="F154" i="35"/>
  <c r="E154" i="35"/>
  <c r="D154" i="35"/>
  <c r="C154" i="35"/>
  <c r="B154" i="35"/>
  <c r="F153" i="35"/>
  <c r="E153" i="35"/>
  <c r="D153" i="35"/>
  <c r="C153" i="35"/>
  <c r="B153" i="35"/>
  <c r="F152" i="35"/>
  <c r="E152" i="35"/>
  <c r="D152" i="35"/>
  <c r="C152" i="35"/>
  <c r="B152" i="35"/>
  <c r="F151" i="35"/>
  <c r="E151" i="35"/>
  <c r="D151" i="35"/>
  <c r="C151" i="35"/>
  <c r="B151" i="35"/>
  <c r="F150" i="35"/>
  <c r="E150" i="35"/>
  <c r="D150" i="35"/>
  <c r="C150" i="35"/>
  <c r="B150" i="35"/>
  <c r="F149" i="35"/>
  <c r="E149" i="35"/>
  <c r="D149" i="35"/>
  <c r="C149" i="35"/>
  <c r="B149" i="35"/>
  <c r="F148" i="35"/>
  <c r="E148" i="35"/>
  <c r="D148" i="35"/>
  <c r="C148" i="35"/>
  <c r="B148" i="35"/>
  <c r="F147" i="35"/>
  <c r="E147" i="35"/>
  <c r="D147" i="35"/>
  <c r="C147" i="35"/>
  <c r="B147" i="35"/>
  <c r="F146" i="35"/>
  <c r="E146" i="35"/>
  <c r="D146" i="35"/>
  <c r="C146" i="35"/>
  <c r="B146" i="35"/>
  <c r="F157" i="34"/>
  <c r="E157" i="34"/>
  <c r="D157" i="34"/>
  <c r="C157" i="34"/>
  <c r="B157" i="34"/>
  <c r="F155" i="34"/>
  <c r="E155" i="34"/>
  <c r="D155" i="34"/>
  <c r="C155" i="34"/>
  <c r="B155" i="34"/>
  <c r="F154" i="34"/>
  <c r="E154" i="34"/>
  <c r="D154" i="34"/>
  <c r="C154" i="34"/>
  <c r="B154" i="34"/>
  <c r="F153" i="34"/>
  <c r="E153" i="34"/>
  <c r="D153" i="34"/>
  <c r="C153" i="34"/>
  <c r="B153" i="34"/>
  <c r="F152" i="34"/>
  <c r="E152" i="34"/>
  <c r="D152" i="34"/>
  <c r="C152" i="34"/>
  <c r="B152" i="34"/>
  <c r="F151" i="34"/>
  <c r="E151" i="34"/>
  <c r="D151" i="34"/>
  <c r="C151" i="34"/>
  <c r="B151" i="34"/>
  <c r="F150" i="34"/>
  <c r="E150" i="34"/>
  <c r="D150" i="34"/>
  <c r="C150" i="34"/>
  <c r="B150" i="34"/>
  <c r="F149" i="34"/>
  <c r="E149" i="34"/>
  <c r="D149" i="34"/>
  <c r="C149" i="34"/>
  <c r="B149" i="34"/>
  <c r="F148" i="34"/>
  <c r="E148" i="34"/>
  <c r="D148" i="34"/>
  <c r="C148" i="34"/>
  <c r="B148" i="34"/>
  <c r="F147" i="34"/>
  <c r="E147" i="34"/>
  <c r="D147" i="34"/>
  <c r="C147" i="34"/>
  <c r="B147" i="34"/>
  <c r="F146" i="34"/>
  <c r="E146" i="34"/>
  <c r="D146" i="34"/>
  <c r="C146" i="34"/>
  <c r="B146" i="34"/>
  <c r="F157" i="33"/>
  <c r="E157" i="33"/>
  <c r="D157" i="33"/>
  <c r="C157" i="33"/>
  <c r="B157"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57" i="32"/>
  <c r="E157" i="32"/>
  <c r="D157" i="32"/>
  <c r="C157" i="32"/>
  <c r="B157" i="32"/>
  <c r="F155" i="32"/>
  <c r="E155" i="32"/>
  <c r="D155" i="32"/>
  <c r="C155" i="32"/>
  <c r="B155" i="32"/>
  <c r="F154" i="32"/>
  <c r="E154" i="32"/>
  <c r="D154" i="32"/>
  <c r="C154" i="32"/>
  <c r="B154" i="32"/>
  <c r="F153" i="32"/>
  <c r="E153" i="32"/>
  <c r="D153" i="32"/>
  <c r="C153" i="32"/>
  <c r="B153" i="32"/>
  <c r="F152" i="32"/>
  <c r="E152" i="32"/>
  <c r="D152" i="32"/>
  <c r="C152" i="32"/>
  <c r="B152" i="32"/>
  <c r="F151" i="32"/>
  <c r="E151" i="32"/>
  <c r="D151" i="32"/>
  <c r="C151" i="32"/>
  <c r="B151" i="32"/>
  <c r="F150" i="32"/>
  <c r="E150" i="32"/>
  <c r="D150" i="32"/>
  <c r="C150" i="32"/>
  <c r="B150" i="32"/>
  <c r="F149" i="32"/>
  <c r="E149" i="32"/>
  <c r="D149" i="32"/>
  <c r="C149" i="32"/>
  <c r="B149" i="32"/>
  <c r="F148" i="32"/>
  <c r="E148" i="32"/>
  <c r="D148" i="32"/>
  <c r="C148" i="32"/>
  <c r="B148" i="32"/>
  <c r="F147" i="32"/>
  <c r="E147" i="32"/>
  <c r="D147" i="32"/>
  <c r="C147" i="32"/>
  <c r="B147" i="32"/>
  <c r="F146" i="32"/>
  <c r="E146" i="32"/>
  <c r="D146" i="32"/>
  <c r="C146" i="32"/>
  <c r="B146" i="32"/>
  <c r="B127" i="32"/>
  <c r="C127" i="32"/>
  <c r="D127" i="32"/>
  <c r="E127" i="32"/>
  <c r="F127" i="32"/>
  <c r="B128" i="32"/>
  <c r="C128" i="32"/>
  <c r="D128" i="32"/>
  <c r="E128" i="32"/>
  <c r="F128" i="32"/>
  <c r="B129" i="32"/>
  <c r="C129" i="32"/>
  <c r="D129" i="32"/>
  <c r="E129" i="32"/>
  <c r="F129" i="32"/>
  <c r="B130" i="32"/>
  <c r="C130" i="32"/>
  <c r="D130" i="32"/>
  <c r="E130" i="32"/>
  <c r="F130" i="32"/>
  <c r="B131" i="32"/>
  <c r="C131" i="32"/>
  <c r="D131" i="32"/>
  <c r="E131" i="32"/>
  <c r="F131" i="32"/>
  <c r="B132" i="32"/>
  <c r="C132" i="32"/>
  <c r="D132" i="32"/>
  <c r="E132" i="32"/>
  <c r="F132" i="32"/>
  <c r="B133" i="32"/>
  <c r="C133" i="32"/>
  <c r="D133" i="32"/>
  <c r="E133" i="32"/>
  <c r="F133" i="32"/>
  <c r="B134" i="32"/>
  <c r="C134" i="32"/>
  <c r="D134" i="32"/>
  <c r="E134" i="32"/>
  <c r="F134" i="32"/>
  <c r="B135" i="32"/>
  <c r="C135" i="32"/>
  <c r="D135" i="32"/>
  <c r="E135" i="32"/>
  <c r="F135" i="32"/>
  <c r="B136" i="32"/>
  <c r="C136" i="32"/>
  <c r="D136" i="32"/>
  <c r="E136" i="32"/>
  <c r="F136" i="32"/>
  <c r="B138" i="32"/>
  <c r="C138" i="32"/>
  <c r="D138" i="32"/>
  <c r="E138" i="32"/>
  <c r="F138" i="32"/>
  <c r="F157" i="31"/>
  <c r="E157" i="31"/>
  <c r="D157" i="31"/>
  <c r="C157" i="31"/>
  <c r="B157" i="31"/>
  <c r="F155" i="31"/>
  <c r="E155" i="31"/>
  <c r="D155" i="31"/>
  <c r="C155" i="31"/>
  <c r="B155" i="31"/>
  <c r="F154" i="31"/>
  <c r="E154" i="31"/>
  <c r="D154" i="31"/>
  <c r="C154" i="31"/>
  <c r="B154" i="31"/>
  <c r="F153" i="31"/>
  <c r="E153" i="31"/>
  <c r="D153" i="31"/>
  <c r="C153" i="31"/>
  <c r="B153" i="31"/>
  <c r="F152" i="31"/>
  <c r="E152" i="31"/>
  <c r="D152" i="31"/>
  <c r="C152" i="31"/>
  <c r="B152" i="31"/>
  <c r="F151" i="31"/>
  <c r="E151" i="31"/>
  <c r="D151" i="31"/>
  <c r="C151" i="31"/>
  <c r="B151" i="31"/>
  <c r="F150" i="31"/>
  <c r="E150" i="31"/>
  <c r="D150" i="31"/>
  <c r="C150" i="31"/>
  <c r="B150" i="31"/>
  <c r="F149" i="31"/>
  <c r="E149" i="31"/>
  <c r="D149" i="31"/>
  <c r="C149" i="31"/>
  <c r="B149" i="31"/>
  <c r="F148" i="31"/>
  <c r="E148" i="31"/>
  <c r="D148" i="31"/>
  <c r="C148" i="31"/>
  <c r="B148" i="31"/>
  <c r="F147" i="31"/>
  <c r="E147" i="31"/>
  <c r="D147" i="31"/>
  <c r="C147" i="31"/>
  <c r="B147" i="31"/>
  <c r="F146" i="31"/>
  <c r="E146" i="31"/>
  <c r="D146" i="31"/>
  <c r="C146" i="31"/>
  <c r="B146" i="31"/>
  <c r="F157" i="30"/>
  <c r="E157" i="30"/>
  <c r="D157" i="30"/>
  <c r="C157" i="30"/>
  <c r="B157" i="30"/>
  <c r="B156" i="30"/>
  <c r="F155" i="30"/>
  <c r="E155" i="30"/>
  <c r="D155" i="30"/>
  <c r="C155" i="30"/>
  <c r="B155" i="30"/>
  <c r="F154" i="30"/>
  <c r="E154" i="30"/>
  <c r="D154" i="30"/>
  <c r="C154" i="30"/>
  <c r="B154" i="30"/>
  <c r="F153" i="30"/>
  <c r="E153" i="30"/>
  <c r="D153" i="30"/>
  <c r="C153" i="30"/>
  <c r="B153" i="30"/>
  <c r="F152" i="30"/>
  <c r="E152" i="30"/>
  <c r="D152" i="30"/>
  <c r="C152" i="30"/>
  <c r="B152" i="30"/>
  <c r="F151" i="30"/>
  <c r="E151" i="30"/>
  <c r="D151" i="30"/>
  <c r="C151" i="30"/>
  <c r="B151" i="30"/>
  <c r="F150" i="30"/>
  <c r="E150" i="30"/>
  <c r="D150" i="30"/>
  <c r="C150" i="30"/>
  <c r="B150" i="30"/>
  <c r="F149" i="30"/>
  <c r="E149" i="30"/>
  <c r="D149" i="30"/>
  <c r="C149" i="30"/>
  <c r="B149" i="30"/>
  <c r="F148" i="30"/>
  <c r="E148" i="30"/>
  <c r="D148" i="30"/>
  <c r="C148" i="30"/>
  <c r="B148" i="30"/>
  <c r="F147" i="30"/>
  <c r="E147" i="30"/>
  <c r="D147" i="30"/>
  <c r="C147" i="30"/>
  <c r="B147" i="30"/>
  <c r="F146" i="30"/>
  <c r="E146" i="30"/>
  <c r="D146" i="30"/>
  <c r="C146" i="30"/>
  <c r="B146" i="30"/>
  <c r="F157" i="22"/>
  <c r="E157" i="22"/>
  <c r="D157" i="22"/>
  <c r="C157" i="22"/>
  <c r="B157" i="22"/>
  <c r="F155" i="22"/>
  <c r="E155" i="22"/>
  <c r="D155" i="22"/>
  <c r="C155" i="22"/>
  <c r="B155" i="22"/>
  <c r="F154" i="22"/>
  <c r="E154" i="22"/>
  <c r="D154" i="22"/>
  <c r="C154" i="22"/>
  <c r="B154" i="22"/>
  <c r="F153" i="22"/>
  <c r="E153" i="22"/>
  <c r="D153" i="22"/>
  <c r="C153" i="22"/>
  <c r="B153" i="22"/>
  <c r="F152" i="22"/>
  <c r="E152" i="22"/>
  <c r="D152" i="22"/>
  <c r="C152" i="22"/>
  <c r="B152" i="22"/>
  <c r="F151" i="22"/>
  <c r="E151" i="22"/>
  <c r="D151" i="22"/>
  <c r="C151" i="22"/>
  <c r="B151" i="22"/>
  <c r="F150" i="22"/>
  <c r="E150" i="22"/>
  <c r="D150" i="22"/>
  <c r="C150" i="22"/>
  <c r="B150" i="22"/>
  <c r="F149" i="22"/>
  <c r="E149" i="22"/>
  <c r="D149" i="22"/>
  <c r="C149" i="22"/>
  <c r="B149" i="22"/>
  <c r="F148" i="22"/>
  <c r="E148" i="22"/>
  <c r="D148" i="22"/>
  <c r="C148" i="22"/>
  <c r="B148" i="22"/>
  <c r="F147" i="22"/>
  <c r="E147" i="22"/>
  <c r="D147" i="22"/>
  <c r="C147" i="22"/>
  <c r="B147" i="22"/>
  <c r="F146" i="22"/>
  <c r="E146" i="22"/>
  <c r="D146" i="22"/>
  <c r="C146" i="22"/>
  <c r="B146" i="22"/>
  <c r="F119" i="35"/>
  <c r="E119" i="35"/>
  <c r="D119" i="35"/>
  <c r="C119" i="35"/>
  <c r="B119" i="35"/>
  <c r="F117" i="35"/>
  <c r="E117" i="35"/>
  <c r="D117" i="35"/>
  <c r="C117" i="35"/>
  <c r="B117" i="35"/>
  <c r="F116" i="35"/>
  <c r="E116" i="35"/>
  <c r="D116" i="35"/>
  <c r="C116" i="35"/>
  <c r="B116" i="35"/>
  <c r="F115" i="35"/>
  <c r="E115" i="35"/>
  <c r="D115" i="35"/>
  <c r="C115" i="35"/>
  <c r="B115" i="35"/>
  <c r="F114" i="35"/>
  <c r="E114" i="35"/>
  <c r="D114" i="35"/>
  <c r="C114" i="35"/>
  <c r="B114" i="35"/>
  <c r="F113" i="35"/>
  <c r="E113" i="35"/>
  <c r="D113" i="35"/>
  <c r="C113" i="35"/>
  <c r="B113" i="35"/>
  <c r="F112" i="35"/>
  <c r="E112" i="35"/>
  <c r="D112" i="35"/>
  <c r="C112" i="35"/>
  <c r="B112" i="35"/>
  <c r="F111" i="35"/>
  <c r="E111" i="35"/>
  <c r="D111" i="35"/>
  <c r="C111" i="35"/>
  <c r="B111" i="35"/>
  <c r="F110" i="35"/>
  <c r="E110" i="35"/>
  <c r="D110" i="35"/>
  <c r="C110" i="35"/>
  <c r="B110" i="35"/>
  <c r="F109" i="35"/>
  <c r="E109" i="35"/>
  <c r="D109" i="35"/>
  <c r="C109" i="35"/>
  <c r="B109" i="35"/>
  <c r="F108" i="35"/>
  <c r="E108" i="35"/>
  <c r="D108" i="35"/>
  <c r="C108" i="35"/>
  <c r="B108" i="35"/>
  <c r="F119" i="34"/>
  <c r="E119" i="34"/>
  <c r="D119" i="34"/>
  <c r="C119" i="34"/>
  <c r="B119" i="34"/>
  <c r="F117" i="34"/>
  <c r="E117" i="34"/>
  <c r="D117" i="34"/>
  <c r="C117" i="34"/>
  <c r="B117" i="34"/>
  <c r="F116" i="34"/>
  <c r="E116" i="34"/>
  <c r="D116" i="34"/>
  <c r="C116" i="34"/>
  <c r="B116" i="34"/>
  <c r="F115" i="34"/>
  <c r="E115" i="34"/>
  <c r="D115" i="34"/>
  <c r="C115" i="34"/>
  <c r="B115" i="34"/>
  <c r="F114" i="34"/>
  <c r="E114" i="34"/>
  <c r="D114" i="34"/>
  <c r="C114" i="34"/>
  <c r="B114" i="34"/>
  <c r="F113" i="34"/>
  <c r="E113" i="34"/>
  <c r="D113" i="34"/>
  <c r="C113" i="34"/>
  <c r="B113" i="34"/>
  <c r="F112" i="34"/>
  <c r="E112" i="34"/>
  <c r="D112" i="34"/>
  <c r="C112" i="34"/>
  <c r="B112" i="34"/>
  <c r="F111" i="34"/>
  <c r="E111" i="34"/>
  <c r="D111" i="34"/>
  <c r="C111" i="34"/>
  <c r="B111" i="34"/>
  <c r="F110" i="34"/>
  <c r="E110" i="34"/>
  <c r="D110" i="34"/>
  <c r="C110" i="34"/>
  <c r="B110" i="34"/>
  <c r="F109" i="34"/>
  <c r="E109" i="34"/>
  <c r="D109" i="34"/>
  <c r="C109" i="34"/>
  <c r="B109" i="34"/>
  <c r="F108" i="34"/>
  <c r="E108" i="34"/>
  <c r="D108" i="34"/>
  <c r="C108" i="34"/>
  <c r="B108" i="34"/>
  <c r="F119" i="33"/>
  <c r="E119" i="33"/>
  <c r="D119" i="33"/>
  <c r="C119" i="33"/>
  <c r="B119"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19" i="32"/>
  <c r="E119" i="32"/>
  <c r="D119" i="32"/>
  <c r="C119" i="32"/>
  <c r="B119" i="32"/>
  <c r="F117" i="32"/>
  <c r="E117" i="32"/>
  <c r="D117" i="32"/>
  <c r="C117" i="32"/>
  <c r="B117" i="32"/>
  <c r="F116" i="32"/>
  <c r="E116" i="32"/>
  <c r="D116" i="32"/>
  <c r="C116" i="32"/>
  <c r="B116" i="32"/>
  <c r="F115" i="32"/>
  <c r="E115" i="32"/>
  <c r="D115" i="32"/>
  <c r="C115" i="32"/>
  <c r="B115" i="32"/>
  <c r="F114" i="32"/>
  <c r="E114" i="32"/>
  <c r="D114" i="32"/>
  <c r="C114" i="32"/>
  <c r="B114" i="32"/>
  <c r="F113" i="32"/>
  <c r="E113" i="32"/>
  <c r="D113" i="32"/>
  <c r="C113" i="32"/>
  <c r="B113" i="32"/>
  <c r="F112" i="32"/>
  <c r="E112" i="32"/>
  <c r="D112" i="32"/>
  <c r="C112" i="32"/>
  <c r="B112" i="32"/>
  <c r="F111" i="32"/>
  <c r="E111" i="32"/>
  <c r="D111" i="32"/>
  <c r="C111" i="32"/>
  <c r="B111" i="32"/>
  <c r="F110" i="32"/>
  <c r="E110" i="32"/>
  <c r="D110" i="32"/>
  <c r="C110" i="32"/>
  <c r="B110" i="32"/>
  <c r="F109" i="32"/>
  <c r="E109" i="32"/>
  <c r="D109" i="32"/>
  <c r="C109" i="32"/>
  <c r="B109" i="32"/>
  <c r="F108" i="32"/>
  <c r="E108" i="32"/>
  <c r="D108" i="32"/>
  <c r="C108" i="32"/>
  <c r="B108" i="32"/>
  <c r="B108" i="22"/>
  <c r="C108" i="22"/>
  <c r="D108" i="22"/>
  <c r="E108" i="22"/>
  <c r="F108" i="22"/>
  <c r="B109" i="22"/>
  <c r="C109" i="22"/>
  <c r="D109" i="22"/>
  <c r="E109" i="22"/>
  <c r="F109" i="22"/>
  <c r="B110" i="22"/>
  <c r="C110" i="22"/>
  <c r="D110" i="22"/>
  <c r="E110" i="22"/>
  <c r="F110" i="22"/>
  <c r="B111" i="22"/>
  <c r="C111" i="22"/>
  <c r="D111" i="22"/>
  <c r="E111" i="22"/>
  <c r="F111" i="22"/>
  <c r="B112" i="22"/>
  <c r="C112" i="22"/>
  <c r="D112" i="22"/>
  <c r="E112" i="22"/>
  <c r="F112" i="22"/>
  <c r="B113" i="22"/>
  <c r="C113" i="22"/>
  <c r="D113" i="22"/>
  <c r="E113" i="22"/>
  <c r="F113" i="22"/>
  <c r="B114" i="22"/>
  <c r="C114" i="22"/>
  <c r="D114" i="22"/>
  <c r="E114" i="22"/>
  <c r="F114" i="22"/>
  <c r="B115" i="22"/>
  <c r="C115" i="22"/>
  <c r="D115" i="22"/>
  <c r="E115" i="22"/>
  <c r="F115" i="22"/>
  <c r="B116" i="22"/>
  <c r="C116" i="22"/>
  <c r="D116" i="22"/>
  <c r="E116" i="22"/>
  <c r="F116" i="22"/>
  <c r="B117" i="22"/>
  <c r="C117" i="22"/>
  <c r="D117" i="22"/>
  <c r="E117" i="22"/>
  <c r="F117" i="22"/>
  <c r="B119" i="22"/>
  <c r="C119" i="22"/>
  <c r="D119" i="22"/>
  <c r="E119" i="22"/>
  <c r="F119" i="22"/>
  <c r="F147" i="16"/>
  <c r="F148" i="16"/>
  <c r="F149" i="16"/>
  <c r="F150" i="16"/>
  <c r="F151" i="16"/>
  <c r="F152" i="16"/>
  <c r="F153" i="16"/>
  <c r="F154" i="16"/>
  <c r="F155" i="16"/>
  <c r="F157" i="16"/>
  <c r="F146" i="16"/>
  <c r="C146" i="16"/>
  <c r="D146" i="16"/>
  <c r="E146" i="16"/>
  <c r="C147" i="16"/>
  <c r="D147" i="16"/>
  <c r="E147" i="16"/>
  <c r="C148" i="16"/>
  <c r="D148" i="16"/>
  <c r="E148" i="16"/>
  <c r="C149" i="16"/>
  <c r="D149" i="16"/>
  <c r="E149" i="16"/>
  <c r="C150" i="16"/>
  <c r="D150" i="16"/>
  <c r="E150" i="16"/>
  <c r="C151" i="16"/>
  <c r="D151" i="16"/>
  <c r="E151" i="16"/>
  <c r="C152" i="16"/>
  <c r="D152" i="16"/>
  <c r="E152" i="16"/>
  <c r="C153" i="16"/>
  <c r="D153" i="16"/>
  <c r="E153" i="16"/>
  <c r="C154" i="16"/>
  <c r="D154" i="16"/>
  <c r="E154" i="16"/>
  <c r="C155" i="16"/>
  <c r="D155" i="16"/>
  <c r="E155" i="16"/>
  <c r="C157" i="16"/>
  <c r="D157" i="16"/>
  <c r="E157" i="16"/>
  <c r="B147" i="16"/>
  <c r="B148" i="16"/>
  <c r="B149" i="16"/>
  <c r="B150" i="16"/>
  <c r="B151" i="16"/>
  <c r="B152" i="16"/>
  <c r="B153" i="16"/>
  <c r="B154" i="16"/>
  <c r="B155" i="16"/>
  <c r="B157" i="16"/>
  <c r="B146" i="16"/>
  <c r="F127" i="16"/>
  <c r="F119" i="31"/>
  <c r="E119" i="31"/>
  <c r="D119" i="31"/>
  <c r="C119" i="31"/>
  <c r="B119" i="31"/>
  <c r="F117" i="31"/>
  <c r="E117" i="31"/>
  <c r="D117" i="31"/>
  <c r="C117" i="31"/>
  <c r="B117" i="31"/>
  <c r="F116" i="31"/>
  <c r="E116" i="31"/>
  <c r="D116" i="31"/>
  <c r="C116" i="31"/>
  <c r="B116" i="31"/>
  <c r="F115" i="31"/>
  <c r="E115" i="31"/>
  <c r="D115" i="31"/>
  <c r="C115" i="31"/>
  <c r="B115" i="31"/>
  <c r="F114" i="31"/>
  <c r="E114" i="31"/>
  <c r="D114" i="31"/>
  <c r="C114" i="31"/>
  <c r="B114" i="31"/>
  <c r="F113" i="31"/>
  <c r="E113" i="31"/>
  <c r="D113" i="31"/>
  <c r="C113" i="31"/>
  <c r="B113" i="31"/>
  <c r="F112" i="31"/>
  <c r="E112" i="31"/>
  <c r="D112" i="31"/>
  <c r="C112" i="31"/>
  <c r="B112" i="31"/>
  <c r="F111" i="31"/>
  <c r="E111" i="31"/>
  <c r="D111" i="31"/>
  <c r="C111" i="31"/>
  <c r="B111" i="31"/>
  <c r="F110" i="31"/>
  <c r="E110" i="31"/>
  <c r="D110" i="31"/>
  <c r="C110" i="31"/>
  <c r="B110" i="31"/>
  <c r="F109" i="31"/>
  <c r="E109" i="31"/>
  <c r="D109" i="31"/>
  <c r="C109" i="31"/>
  <c r="B109" i="31"/>
  <c r="F108" i="31"/>
  <c r="E108" i="31"/>
  <c r="D108" i="31"/>
  <c r="C108" i="31"/>
  <c r="B108" i="31"/>
  <c r="F119" i="30"/>
  <c r="E119" i="30"/>
  <c r="D119" i="30"/>
  <c r="C119" i="30"/>
  <c r="B119" i="30"/>
  <c r="F118" i="30"/>
  <c r="E118" i="30"/>
  <c r="F117" i="30"/>
  <c r="E117" i="30"/>
  <c r="D117" i="30"/>
  <c r="C117" i="30"/>
  <c r="B117" i="30"/>
  <c r="F116" i="30"/>
  <c r="E116" i="30"/>
  <c r="D116" i="30"/>
  <c r="C116" i="30"/>
  <c r="B116" i="30"/>
  <c r="F115" i="30"/>
  <c r="E115" i="30"/>
  <c r="D115" i="30"/>
  <c r="C115" i="30"/>
  <c r="B115" i="30"/>
  <c r="F114" i="30"/>
  <c r="E114" i="30"/>
  <c r="D114" i="30"/>
  <c r="C114" i="30"/>
  <c r="B114" i="30"/>
  <c r="F113" i="30"/>
  <c r="E113" i="30"/>
  <c r="D113" i="30"/>
  <c r="C113" i="30"/>
  <c r="B113" i="30"/>
  <c r="F112" i="30"/>
  <c r="E112" i="30"/>
  <c r="D112" i="30"/>
  <c r="C112" i="30"/>
  <c r="B112" i="30"/>
  <c r="F111" i="30"/>
  <c r="E111" i="30"/>
  <c r="D111" i="30"/>
  <c r="C111" i="30"/>
  <c r="B111" i="30"/>
  <c r="F110" i="30"/>
  <c r="E110" i="30"/>
  <c r="D110" i="30"/>
  <c r="C110" i="30"/>
  <c r="B110" i="30"/>
  <c r="F109" i="30"/>
  <c r="E109" i="30"/>
  <c r="D109" i="30"/>
  <c r="C109" i="30"/>
  <c r="B109" i="30"/>
  <c r="F108" i="30"/>
  <c r="E108" i="30"/>
  <c r="D108" i="30"/>
  <c r="C108" i="30"/>
  <c r="B108" i="30"/>
  <c r="B118" i="30"/>
  <c r="C118" i="30"/>
  <c r="D99" i="30"/>
  <c r="C156" i="30" s="1"/>
  <c r="F156" i="30"/>
  <c r="B109" i="16"/>
  <c r="C109" i="16"/>
  <c r="D109" i="16"/>
  <c r="E109" i="16"/>
  <c r="F109" i="16"/>
  <c r="B110" i="16"/>
  <c r="C110" i="16"/>
  <c r="D110" i="16"/>
  <c r="E110" i="16"/>
  <c r="F110" i="16"/>
  <c r="B111" i="16"/>
  <c r="C111" i="16"/>
  <c r="D111" i="16"/>
  <c r="E111" i="16"/>
  <c r="F111" i="16"/>
  <c r="B112" i="16"/>
  <c r="C112" i="16"/>
  <c r="D112" i="16"/>
  <c r="E112" i="16"/>
  <c r="F112" i="16"/>
  <c r="B113" i="16"/>
  <c r="C113" i="16"/>
  <c r="D113" i="16"/>
  <c r="E113" i="16"/>
  <c r="F113" i="16"/>
  <c r="B114" i="16"/>
  <c r="C114" i="16"/>
  <c r="D114" i="16"/>
  <c r="E114" i="16"/>
  <c r="F114" i="16"/>
  <c r="B115" i="16"/>
  <c r="C115" i="16"/>
  <c r="D115" i="16"/>
  <c r="E115" i="16"/>
  <c r="F115" i="16"/>
  <c r="B116" i="16"/>
  <c r="C116" i="16"/>
  <c r="D116" i="16"/>
  <c r="E116" i="16"/>
  <c r="F116" i="16"/>
  <c r="B117" i="16"/>
  <c r="C117" i="16"/>
  <c r="D117" i="16"/>
  <c r="E117" i="16"/>
  <c r="F117" i="16"/>
  <c r="B119" i="16"/>
  <c r="C119" i="16"/>
  <c r="D119" i="16"/>
  <c r="E119" i="16"/>
  <c r="F119" i="16"/>
  <c r="C108" i="16"/>
  <c r="D108" i="16"/>
  <c r="E108" i="16"/>
  <c r="F108" i="16"/>
  <c r="B108" i="16"/>
  <c r="F79" i="35"/>
  <c r="E79" i="35"/>
  <c r="D79" i="35"/>
  <c r="C79" i="35"/>
  <c r="B79" i="35"/>
  <c r="F77" i="35"/>
  <c r="E77" i="35"/>
  <c r="D77" i="35"/>
  <c r="C77" i="35"/>
  <c r="B77" i="35"/>
  <c r="F76" i="35"/>
  <c r="E76" i="35"/>
  <c r="D76" i="35"/>
  <c r="C76" i="35"/>
  <c r="B76" i="35"/>
  <c r="F75" i="35"/>
  <c r="E75" i="35"/>
  <c r="D75" i="35"/>
  <c r="C75" i="35"/>
  <c r="B75" i="35"/>
  <c r="F74" i="35"/>
  <c r="E74" i="35"/>
  <c r="D74" i="35"/>
  <c r="C74" i="35"/>
  <c r="B74" i="35"/>
  <c r="F73" i="35"/>
  <c r="E73" i="35"/>
  <c r="D73" i="35"/>
  <c r="C73" i="35"/>
  <c r="B73" i="35"/>
  <c r="F72" i="35"/>
  <c r="E72" i="35"/>
  <c r="D72" i="35"/>
  <c r="C72" i="35"/>
  <c r="B72" i="35"/>
  <c r="F71" i="35"/>
  <c r="E71" i="35"/>
  <c r="D71" i="35"/>
  <c r="C71" i="35"/>
  <c r="B71" i="35"/>
  <c r="F70" i="35"/>
  <c r="E70" i="35"/>
  <c r="D70" i="35"/>
  <c r="C70" i="35"/>
  <c r="B70" i="35"/>
  <c r="F69" i="35"/>
  <c r="E69" i="35"/>
  <c r="D69" i="35"/>
  <c r="C69" i="35"/>
  <c r="B69" i="35"/>
  <c r="F68" i="35"/>
  <c r="E68" i="35"/>
  <c r="D68" i="35"/>
  <c r="C68" i="35"/>
  <c r="B68" i="35"/>
  <c r="F79" i="34"/>
  <c r="E79" i="34"/>
  <c r="D79" i="34"/>
  <c r="C79" i="34"/>
  <c r="B79" i="34"/>
  <c r="F77" i="34"/>
  <c r="E77" i="34"/>
  <c r="D77" i="34"/>
  <c r="C77" i="34"/>
  <c r="B77" i="34"/>
  <c r="F76" i="34"/>
  <c r="E76" i="34"/>
  <c r="D76" i="34"/>
  <c r="C76" i="34"/>
  <c r="B76" i="34"/>
  <c r="F75" i="34"/>
  <c r="E75" i="34"/>
  <c r="D75" i="34"/>
  <c r="C75" i="34"/>
  <c r="B75" i="34"/>
  <c r="F74" i="34"/>
  <c r="E74" i="34"/>
  <c r="D74" i="34"/>
  <c r="C74" i="34"/>
  <c r="B74" i="34"/>
  <c r="F73" i="34"/>
  <c r="E73" i="34"/>
  <c r="D73" i="34"/>
  <c r="C73" i="34"/>
  <c r="B73" i="34"/>
  <c r="F72" i="34"/>
  <c r="E72" i="34"/>
  <c r="D72" i="34"/>
  <c r="C72" i="34"/>
  <c r="B72" i="34"/>
  <c r="F71" i="34"/>
  <c r="E71" i="34"/>
  <c r="D71" i="34"/>
  <c r="C71" i="34"/>
  <c r="B71" i="34"/>
  <c r="F70" i="34"/>
  <c r="E70" i="34"/>
  <c r="D70" i="34"/>
  <c r="C70" i="34"/>
  <c r="B70" i="34"/>
  <c r="F69" i="34"/>
  <c r="E69" i="34"/>
  <c r="D69" i="34"/>
  <c r="C69" i="34"/>
  <c r="B69" i="34"/>
  <c r="F68" i="34"/>
  <c r="E68" i="34"/>
  <c r="D68" i="34"/>
  <c r="C68" i="34"/>
  <c r="B68" i="34"/>
  <c r="F79" i="33"/>
  <c r="E79" i="33"/>
  <c r="D79" i="33"/>
  <c r="C79" i="33"/>
  <c r="B79"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79" i="32"/>
  <c r="E79" i="32"/>
  <c r="D79" i="32"/>
  <c r="C79" i="32"/>
  <c r="B79" i="32"/>
  <c r="F77" i="32"/>
  <c r="E77" i="32"/>
  <c r="D77" i="32"/>
  <c r="C77" i="32"/>
  <c r="B77" i="32"/>
  <c r="F76" i="32"/>
  <c r="E76" i="32"/>
  <c r="D76" i="32"/>
  <c r="C76" i="32"/>
  <c r="B76" i="32"/>
  <c r="F75" i="32"/>
  <c r="E75" i="32"/>
  <c r="D75" i="32"/>
  <c r="C75" i="32"/>
  <c r="B75" i="32"/>
  <c r="F74" i="32"/>
  <c r="E74" i="32"/>
  <c r="D74" i="32"/>
  <c r="C74" i="32"/>
  <c r="B74" i="32"/>
  <c r="F73" i="32"/>
  <c r="E73" i="32"/>
  <c r="D73" i="32"/>
  <c r="C73" i="32"/>
  <c r="B73" i="32"/>
  <c r="F72" i="32"/>
  <c r="E72" i="32"/>
  <c r="D72" i="32"/>
  <c r="C72" i="32"/>
  <c r="B72" i="32"/>
  <c r="F71" i="32"/>
  <c r="E71" i="32"/>
  <c r="D71" i="32"/>
  <c r="C71" i="32"/>
  <c r="B71" i="32"/>
  <c r="F70" i="32"/>
  <c r="E70" i="32"/>
  <c r="D70" i="32"/>
  <c r="C70" i="32"/>
  <c r="B70" i="32"/>
  <c r="F69" i="32"/>
  <c r="E69" i="32"/>
  <c r="D69" i="32"/>
  <c r="C69" i="32"/>
  <c r="B69" i="32"/>
  <c r="F68" i="32"/>
  <c r="E68" i="32"/>
  <c r="D68" i="32"/>
  <c r="C68" i="32"/>
  <c r="B68" i="32"/>
  <c r="F79" i="31"/>
  <c r="E79" i="31"/>
  <c r="D79" i="31"/>
  <c r="C79" i="31"/>
  <c r="B79" i="31"/>
  <c r="F77" i="31"/>
  <c r="E77" i="31"/>
  <c r="D77" i="31"/>
  <c r="C77" i="31"/>
  <c r="B77" i="31"/>
  <c r="F76" i="31"/>
  <c r="E76" i="31"/>
  <c r="D76" i="31"/>
  <c r="C76" i="31"/>
  <c r="B76" i="31"/>
  <c r="F75" i="31"/>
  <c r="E75" i="31"/>
  <c r="D75" i="31"/>
  <c r="C75" i="31"/>
  <c r="B75" i="31"/>
  <c r="F74" i="31"/>
  <c r="E74" i="31"/>
  <c r="D74" i="31"/>
  <c r="C74" i="31"/>
  <c r="B74" i="31"/>
  <c r="F73" i="31"/>
  <c r="E73" i="31"/>
  <c r="D73" i="31"/>
  <c r="C73" i="31"/>
  <c r="B73" i="31"/>
  <c r="F72" i="31"/>
  <c r="E72" i="31"/>
  <c r="D72" i="31"/>
  <c r="C72" i="31"/>
  <c r="B72" i="31"/>
  <c r="F71" i="31"/>
  <c r="E71" i="31"/>
  <c r="D71" i="31"/>
  <c r="C71" i="31"/>
  <c r="B71" i="31"/>
  <c r="F70" i="31"/>
  <c r="E70" i="31"/>
  <c r="D70" i="31"/>
  <c r="C70" i="31"/>
  <c r="B70" i="31"/>
  <c r="F69" i="31"/>
  <c r="E69" i="31"/>
  <c r="D69" i="31"/>
  <c r="C69" i="31"/>
  <c r="B69" i="31"/>
  <c r="F68" i="31"/>
  <c r="E68" i="31"/>
  <c r="D68" i="31"/>
  <c r="C68" i="31"/>
  <c r="B68" i="31"/>
  <c r="F79" i="30"/>
  <c r="E79" i="30"/>
  <c r="D79" i="30"/>
  <c r="C79" i="30"/>
  <c r="B79" i="30"/>
  <c r="F77" i="30"/>
  <c r="E77" i="30"/>
  <c r="D77" i="30"/>
  <c r="C77" i="30"/>
  <c r="B77" i="30"/>
  <c r="F76" i="30"/>
  <c r="E76" i="30"/>
  <c r="D76" i="30"/>
  <c r="C76" i="30"/>
  <c r="B76" i="30"/>
  <c r="F75" i="30"/>
  <c r="E75" i="30"/>
  <c r="D75" i="30"/>
  <c r="C75" i="30"/>
  <c r="B75" i="30"/>
  <c r="F74" i="30"/>
  <c r="E74" i="30"/>
  <c r="D74" i="30"/>
  <c r="C74" i="30"/>
  <c r="B74" i="30"/>
  <c r="F73" i="30"/>
  <c r="E73" i="30"/>
  <c r="D73" i="30"/>
  <c r="C73" i="30"/>
  <c r="B73" i="30"/>
  <c r="F72" i="30"/>
  <c r="E72" i="30"/>
  <c r="D72" i="30"/>
  <c r="C72" i="30"/>
  <c r="B72" i="30"/>
  <c r="F71" i="30"/>
  <c r="E71" i="30"/>
  <c r="D71" i="30"/>
  <c r="C71" i="30"/>
  <c r="B71" i="30"/>
  <c r="F70" i="30"/>
  <c r="E70" i="30"/>
  <c r="D70" i="30"/>
  <c r="C70" i="30"/>
  <c r="B70" i="30"/>
  <c r="F69" i="30"/>
  <c r="E69" i="30"/>
  <c r="D69" i="30"/>
  <c r="C69" i="30"/>
  <c r="B69" i="30"/>
  <c r="F68" i="30"/>
  <c r="E68" i="30"/>
  <c r="D68" i="30"/>
  <c r="C68" i="30"/>
  <c r="B68" i="30"/>
  <c r="F79" i="22"/>
  <c r="E79" i="22"/>
  <c r="D79" i="22"/>
  <c r="C79" i="22"/>
  <c r="B79" i="22"/>
  <c r="F77" i="22"/>
  <c r="E77" i="22"/>
  <c r="D77" i="22"/>
  <c r="C77" i="22"/>
  <c r="B77" i="22"/>
  <c r="F76" i="22"/>
  <c r="E76" i="22"/>
  <c r="D76" i="22"/>
  <c r="C76" i="22"/>
  <c r="B76" i="22"/>
  <c r="F75" i="22"/>
  <c r="E75" i="22"/>
  <c r="D75" i="22"/>
  <c r="C75" i="22"/>
  <c r="B75" i="22"/>
  <c r="F74" i="22"/>
  <c r="E74" i="22"/>
  <c r="D74" i="22"/>
  <c r="C74" i="22"/>
  <c r="B74" i="22"/>
  <c r="F73" i="22"/>
  <c r="E73" i="22"/>
  <c r="D73" i="22"/>
  <c r="C73" i="22"/>
  <c r="B73" i="22"/>
  <c r="F72" i="22"/>
  <c r="E72" i="22"/>
  <c r="D72" i="22"/>
  <c r="C72" i="22"/>
  <c r="B72" i="22"/>
  <c r="F71" i="22"/>
  <c r="E71" i="22"/>
  <c r="D71" i="22"/>
  <c r="C71" i="22"/>
  <c r="B71" i="22"/>
  <c r="F70" i="22"/>
  <c r="E70" i="22"/>
  <c r="D70" i="22"/>
  <c r="C70" i="22"/>
  <c r="B70" i="22"/>
  <c r="F69" i="22"/>
  <c r="E69" i="22"/>
  <c r="D69" i="22"/>
  <c r="C69" i="22"/>
  <c r="B69" i="22"/>
  <c r="F68" i="22"/>
  <c r="E68" i="22"/>
  <c r="D68" i="22"/>
  <c r="C68" i="22"/>
  <c r="B68" i="22"/>
  <c r="F68" i="16"/>
  <c r="E68" i="16"/>
  <c r="F69" i="16"/>
  <c r="F70" i="16"/>
  <c r="F71" i="16"/>
  <c r="F72" i="16"/>
  <c r="F73" i="16"/>
  <c r="F74" i="16"/>
  <c r="F75" i="16"/>
  <c r="F76" i="16"/>
  <c r="F77" i="16"/>
  <c r="F79" i="16"/>
  <c r="C68" i="16"/>
  <c r="D68" i="16"/>
  <c r="C69" i="16"/>
  <c r="D69" i="16"/>
  <c r="E69" i="16"/>
  <c r="C70" i="16"/>
  <c r="D70" i="16"/>
  <c r="E70" i="16"/>
  <c r="C71" i="16"/>
  <c r="D71" i="16"/>
  <c r="E71" i="16"/>
  <c r="C72" i="16"/>
  <c r="D72" i="16"/>
  <c r="E72" i="16"/>
  <c r="C73" i="16"/>
  <c r="D73" i="16"/>
  <c r="E73" i="16"/>
  <c r="C74" i="16"/>
  <c r="D74" i="16"/>
  <c r="E74" i="16"/>
  <c r="C75" i="16"/>
  <c r="D75" i="16"/>
  <c r="E75" i="16"/>
  <c r="C76" i="16"/>
  <c r="D76" i="16"/>
  <c r="E76" i="16"/>
  <c r="C77" i="16"/>
  <c r="D77" i="16"/>
  <c r="E77" i="16"/>
  <c r="C79" i="16"/>
  <c r="D79" i="16"/>
  <c r="E79" i="16"/>
  <c r="B69" i="16"/>
  <c r="B70" i="16"/>
  <c r="B71" i="16"/>
  <c r="B72" i="16"/>
  <c r="B73" i="16"/>
  <c r="B74" i="16"/>
  <c r="B75" i="16"/>
  <c r="B76" i="16"/>
  <c r="B77" i="16"/>
  <c r="B79" i="16"/>
  <c r="B68" i="16"/>
  <c r="F41" i="35"/>
  <c r="E41" i="35"/>
  <c r="D41" i="35"/>
  <c r="C41" i="35"/>
  <c r="B41" i="35"/>
  <c r="F39" i="35"/>
  <c r="E39" i="35"/>
  <c r="D39" i="35"/>
  <c r="C39" i="35"/>
  <c r="B39" i="35"/>
  <c r="F38" i="35"/>
  <c r="E38" i="35"/>
  <c r="D38" i="35"/>
  <c r="C38" i="35"/>
  <c r="B38" i="35"/>
  <c r="F37" i="35"/>
  <c r="E37" i="35"/>
  <c r="D37" i="35"/>
  <c r="C37" i="35"/>
  <c r="B37" i="35"/>
  <c r="F36" i="35"/>
  <c r="E36" i="35"/>
  <c r="D36" i="35"/>
  <c r="C36" i="35"/>
  <c r="B36" i="35"/>
  <c r="F35" i="35"/>
  <c r="E35" i="35"/>
  <c r="D35" i="35"/>
  <c r="C35" i="35"/>
  <c r="B35" i="35"/>
  <c r="F34" i="35"/>
  <c r="E34" i="35"/>
  <c r="D34" i="35"/>
  <c r="C34" i="35"/>
  <c r="B34" i="35"/>
  <c r="F33" i="35"/>
  <c r="E33" i="35"/>
  <c r="D33" i="35"/>
  <c r="C33" i="35"/>
  <c r="B33" i="35"/>
  <c r="F32" i="35"/>
  <c r="E32" i="35"/>
  <c r="D32" i="35"/>
  <c r="C32" i="35"/>
  <c r="B32" i="35"/>
  <c r="F31" i="35"/>
  <c r="E31" i="35"/>
  <c r="D31" i="35"/>
  <c r="C31" i="35"/>
  <c r="B31" i="35"/>
  <c r="F30" i="35"/>
  <c r="E30" i="35"/>
  <c r="D30" i="35"/>
  <c r="C30" i="35"/>
  <c r="B30" i="35"/>
  <c r="F41" i="34"/>
  <c r="E41" i="34"/>
  <c r="D41" i="34"/>
  <c r="C41" i="34"/>
  <c r="B41" i="34"/>
  <c r="F39" i="34"/>
  <c r="E39" i="34"/>
  <c r="D39" i="34"/>
  <c r="C39" i="34"/>
  <c r="B39" i="34"/>
  <c r="F38" i="34"/>
  <c r="E38" i="34"/>
  <c r="D38" i="34"/>
  <c r="C38" i="34"/>
  <c r="B38" i="34"/>
  <c r="F37" i="34"/>
  <c r="E37" i="34"/>
  <c r="D37" i="34"/>
  <c r="C37" i="34"/>
  <c r="B37" i="34"/>
  <c r="F36" i="34"/>
  <c r="E36" i="34"/>
  <c r="D36" i="34"/>
  <c r="C36" i="34"/>
  <c r="B36" i="34"/>
  <c r="F35" i="34"/>
  <c r="E35" i="34"/>
  <c r="D35" i="34"/>
  <c r="C35" i="34"/>
  <c r="B35" i="34"/>
  <c r="F34" i="34"/>
  <c r="E34" i="34"/>
  <c r="D34" i="34"/>
  <c r="C34" i="34"/>
  <c r="B34" i="34"/>
  <c r="F33" i="34"/>
  <c r="E33" i="34"/>
  <c r="D33" i="34"/>
  <c r="C33" i="34"/>
  <c r="B33" i="34"/>
  <c r="F32" i="34"/>
  <c r="E32" i="34"/>
  <c r="D32" i="34"/>
  <c r="C32" i="34"/>
  <c r="B32" i="34"/>
  <c r="F31" i="34"/>
  <c r="E31" i="34"/>
  <c r="D31" i="34"/>
  <c r="C31" i="34"/>
  <c r="B31" i="34"/>
  <c r="F30" i="34"/>
  <c r="E30" i="34"/>
  <c r="D30" i="34"/>
  <c r="C30" i="34"/>
  <c r="B30" i="34"/>
  <c r="F41" i="33"/>
  <c r="E41" i="33"/>
  <c r="D41" i="33"/>
  <c r="C41" i="33"/>
  <c r="B41"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41" i="32"/>
  <c r="E41" i="32"/>
  <c r="D41" i="32"/>
  <c r="C41" i="32"/>
  <c r="B41" i="32"/>
  <c r="F39" i="32"/>
  <c r="E39" i="32"/>
  <c r="D39" i="32"/>
  <c r="C39" i="32"/>
  <c r="B39" i="32"/>
  <c r="F38" i="32"/>
  <c r="E38" i="32"/>
  <c r="D38" i="32"/>
  <c r="C38" i="32"/>
  <c r="B38" i="32"/>
  <c r="F37" i="32"/>
  <c r="E37" i="32"/>
  <c r="D37" i="32"/>
  <c r="C37" i="32"/>
  <c r="B37" i="32"/>
  <c r="F36" i="32"/>
  <c r="E36" i="32"/>
  <c r="D36" i="32"/>
  <c r="C36" i="32"/>
  <c r="B36" i="32"/>
  <c r="F35" i="32"/>
  <c r="E35" i="32"/>
  <c r="D35" i="32"/>
  <c r="C35" i="32"/>
  <c r="B35" i="32"/>
  <c r="F34" i="32"/>
  <c r="E34" i="32"/>
  <c r="D34" i="32"/>
  <c r="C34" i="32"/>
  <c r="B34" i="32"/>
  <c r="F33" i="32"/>
  <c r="E33" i="32"/>
  <c r="D33" i="32"/>
  <c r="C33" i="32"/>
  <c r="B33" i="32"/>
  <c r="F32" i="32"/>
  <c r="E32" i="32"/>
  <c r="D32" i="32"/>
  <c r="C32" i="32"/>
  <c r="B32" i="32"/>
  <c r="F31" i="32"/>
  <c r="E31" i="32"/>
  <c r="D31" i="32"/>
  <c r="C31" i="32"/>
  <c r="B31" i="32"/>
  <c r="F30" i="32"/>
  <c r="E30" i="32"/>
  <c r="D30" i="32"/>
  <c r="C30" i="32"/>
  <c r="B30" i="32"/>
  <c r="F41" i="31"/>
  <c r="E41" i="31"/>
  <c r="D41" i="31"/>
  <c r="C41" i="31"/>
  <c r="B41" i="31"/>
  <c r="F39" i="31"/>
  <c r="E39" i="31"/>
  <c r="D39" i="31"/>
  <c r="C39" i="31"/>
  <c r="B39" i="31"/>
  <c r="F38" i="31"/>
  <c r="E38" i="31"/>
  <c r="D38" i="31"/>
  <c r="C38" i="31"/>
  <c r="B38" i="31"/>
  <c r="F37" i="31"/>
  <c r="E37" i="31"/>
  <c r="D37" i="31"/>
  <c r="C37" i="31"/>
  <c r="B37" i="31"/>
  <c r="F36" i="31"/>
  <c r="E36" i="31"/>
  <c r="D36" i="31"/>
  <c r="C36" i="31"/>
  <c r="B36" i="31"/>
  <c r="F35" i="31"/>
  <c r="E35" i="31"/>
  <c r="D35" i="31"/>
  <c r="C35" i="31"/>
  <c r="B35" i="31"/>
  <c r="F34" i="31"/>
  <c r="E34" i="31"/>
  <c r="D34" i="31"/>
  <c r="C34" i="31"/>
  <c r="B34" i="31"/>
  <c r="F33" i="31"/>
  <c r="E33" i="31"/>
  <c r="D33" i="31"/>
  <c r="C33" i="31"/>
  <c r="B33" i="31"/>
  <c r="F32" i="31"/>
  <c r="E32" i="31"/>
  <c r="D32" i="31"/>
  <c r="C32" i="31"/>
  <c r="B32" i="31"/>
  <c r="F31" i="31"/>
  <c r="E31" i="31"/>
  <c r="D31" i="31"/>
  <c r="C31" i="31"/>
  <c r="B31" i="31"/>
  <c r="F30" i="31"/>
  <c r="E30" i="31"/>
  <c r="D30" i="31"/>
  <c r="C30" i="31"/>
  <c r="B30" i="31"/>
  <c r="F41" i="30"/>
  <c r="E41" i="30"/>
  <c r="D41" i="30"/>
  <c r="C41" i="30"/>
  <c r="B41" i="30"/>
  <c r="F39" i="30"/>
  <c r="E39" i="30"/>
  <c r="D39" i="30"/>
  <c r="C39" i="30"/>
  <c r="B39" i="30"/>
  <c r="F38" i="30"/>
  <c r="E38" i="30"/>
  <c r="D38" i="30"/>
  <c r="C38" i="30"/>
  <c r="B38" i="30"/>
  <c r="F37" i="30"/>
  <c r="E37" i="30"/>
  <c r="D37" i="30"/>
  <c r="C37" i="30"/>
  <c r="B37" i="30"/>
  <c r="F36" i="30"/>
  <c r="E36" i="30"/>
  <c r="D36" i="30"/>
  <c r="C36" i="30"/>
  <c r="B36" i="30"/>
  <c r="F35" i="30"/>
  <c r="E35" i="30"/>
  <c r="D35" i="30"/>
  <c r="C35" i="30"/>
  <c r="B35" i="30"/>
  <c r="F34" i="30"/>
  <c r="E34" i="30"/>
  <c r="D34" i="30"/>
  <c r="C34" i="30"/>
  <c r="B34" i="30"/>
  <c r="F33" i="30"/>
  <c r="E33" i="30"/>
  <c r="D33" i="30"/>
  <c r="C33" i="30"/>
  <c r="B33" i="30"/>
  <c r="F32" i="30"/>
  <c r="E32" i="30"/>
  <c r="D32" i="30"/>
  <c r="C32" i="30"/>
  <c r="B32" i="30"/>
  <c r="F31" i="30"/>
  <c r="E31" i="30"/>
  <c r="D31" i="30"/>
  <c r="C31" i="30"/>
  <c r="B31" i="30"/>
  <c r="F30" i="30"/>
  <c r="E30" i="30"/>
  <c r="D30" i="30"/>
  <c r="C30" i="30"/>
  <c r="B30" i="30"/>
  <c r="F41" i="22"/>
  <c r="E41" i="22"/>
  <c r="D41" i="22"/>
  <c r="C41" i="22"/>
  <c r="B41" i="22"/>
  <c r="F39" i="22"/>
  <c r="E39" i="22"/>
  <c r="D39" i="22"/>
  <c r="C39" i="22"/>
  <c r="B39" i="22"/>
  <c r="F38" i="22"/>
  <c r="E38" i="22"/>
  <c r="D38" i="22"/>
  <c r="C38" i="22"/>
  <c r="B38" i="22"/>
  <c r="F37" i="22"/>
  <c r="E37" i="22"/>
  <c r="D37" i="22"/>
  <c r="C37" i="22"/>
  <c r="B37" i="22"/>
  <c r="F36" i="22"/>
  <c r="E36" i="22"/>
  <c r="D36" i="22"/>
  <c r="C36" i="22"/>
  <c r="B36" i="22"/>
  <c r="F35" i="22"/>
  <c r="E35" i="22"/>
  <c r="D35" i="22"/>
  <c r="C35" i="22"/>
  <c r="B35" i="22"/>
  <c r="F34" i="22"/>
  <c r="E34" i="22"/>
  <c r="D34" i="22"/>
  <c r="C34" i="22"/>
  <c r="B34" i="22"/>
  <c r="F33" i="22"/>
  <c r="E33" i="22"/>
  <c r="D33" i="22"/>
  <c r="C33" i="22"/>
  <c r="B33" i="22"/>
  <c r="F32" i="22"/>
  <c r="E32" i="22"/>
  <c r="D32" i="22"/>
  <c r="C32" i="22"/>
  <c r="B32" i="22"/>
  <c r="F31" i="22"/>
  <c r="E31" i="22"/>
  <c r="D31" i="22"/>
  <c r="C31" i="22"/>
  <c r="B31" i="22"/>
  <c r="F30" i="22"/>
  <c r="E30" i="22"/>
  <c r="D30" i="22"/>
  <c r="C30" i="22"/>
  <c r="B30" i="22"/>
  <c r="C30" i="16"/>
  <c r="D30" i="16"/>
  <c r="E30" i="16"/>
  <c r="F30" i="16"/>
  <c r="C31" i="16"/>
  <c r="D31" i="16"/>
  <c r="E31" i="16"/>
  <c r="F31" i="16"/>
  <c r="C32" i="16"/>
  <c r="D32" i="16"/>
  <c r="E32" i="16"/>
  <c r="F32" i="16"/>
  <c r="C33" i="16"/>
  <c r="D33" i="16"/>
  <c r="E33" i="16"/>
  <c r="F33" i="16"/>
  <c r="C34" i="16"/>
  <c r="D34" i="16"/>
  <c r="E34" i="16"/>
  <c r="F34" i="16"/>
  <c r="C35" i="16"/>
  <c r="D35" i="16"/>
  <c r="E35" i="16"/>
  <c r="F35" i="16"/>
  <c r="C36" i="16"/>
  <c r="D36" i="16"/>
  <c r="E36" i="16"/>
  <c r="F36" i="16"/>
  <c r="C37" i="16"/>
  <c r="D37" i="16"/>
  <c r="E37" i="16"/>
  <c r="F37" i="16"/>
  <c r="C38" i="16"/>
  <c r="D38" i="16"/>
  <c r="E38" i="16"/>
  <c r="F38" i="16"/>
  <c r="C39" i="16"/>
  <c r="D39" i="16"/>
  <c r="E39" i="16"/>
  <c r="F39" i="16"/>
  <c r="C41" i="16"/>
  <c r="D41" i="16"/>
  <c r="E41" i="16"/>
  <c r="F41" i="16"/>
  <c r="B31" i="16"/>
  <c r="B32" i="16"/>
  <c r="B33" i="16"/>
  <c r="B34" i="16"/>
  <c r="B35" i="16"/>
  <c r="B36" i="16"/>
  <c r="B37" i="16"/>
  <c r="B38" i="16"/>
  <c r="B39" i="16"/>
  <c r="B41" i="16"/>
  <c r="B30" i="16"/>
  <c r="F165" i="29"/>
  <c r="E165" i="29"/>
  <c r="D165" i="29"/>
  <c r="C165" i="29"/>
  <c r="B165" i="29"/>
  <c r="F163" i="29"/>
  <c r="E163" i="29"/>
  <c r="D163" i="29"/>
  <c r="C163" i="29"/>
  <c r="B163" i="29"/>
  <c r="F162" i="29"/>
  <c r="E162" i="29"/>
  <c r="D162" i="29"/>
  <c r="C162" i="29"/>
  <c r="B162" i="29"/>
  <c r="F161" i="29"/>
  <c r="E161" i="29"/>
  <c r="D161" i="29"/>
  <c r="C161" i="29"/>
  <c r="B161" i="29"/>
  <c r="F160" i="29"/>
  <c r="E160" i="29"/>
  <c r="D160" i="29"/>
  <c r="C160" i="29"/>
  <c r="B160" i="29"/>
  <c r="F159" i="29"/>
  <c r="E159" i="29"/>
  <c r="D159" i="29"/>
  <c r="C159" i="29"/>
  <c r="B159" i="29"/>
  <c r="F158" i="29"/>
  <c r="E158" i="29"/>
  <c r="D158" i="29"/>
  <c r="C158" i="29"/>
  <c r="B158" i="29"/>
  <c r="F157" i="29"/>
  <c r="E157" i="29"/>
  <c r="D157" i="29"/>
  <c r="C157" i="29"/>
  <c r="B157" i="29"/>
  <c r="F156" i="29"/>
  <c r="E156" i="29"/>
  <c r="D156" i="29"/>
  <c r="C156" i="29"/>
  <c r="B156" i="29"/>
  <c r="F155" i="29"/>
  <c r="E155" i="29"/>
  <c r="D155" i="29"/>
  <c r="C155" i="29"/>
  <c r="B155" i="29"/>
  <c r="F154" i="29"/>
  <c r="E154" i="29"/>
  <c r="D154" i="29"/>
  <c r="C154" i="29"/>
  <c r="B154" i="29"/>
  <c r="F153" i="29"/>
  <c r="E153" i="29"/>
  <c r="D153" i="29"/>
  <c r="C153" i="29"/>
  <c r="B153" i="29"/>
  <c r="F165" i="28"/>
  <c r="E165" i="28"/>
  <c r="D165" i="28"/>
  <c r="C165" i="28"/>
  <c r="B165" i="28"/>
  <c r="F163" i="28"/>
  <c r="E163" i="28"/>
  <c r="D163" i="28"/>
  <c r="C163" i="28"/>
  <c r="B163" i="28"/>
  <c r="F162" i="28"/>
  <c r="E162" i="28"/>
  <c r="D162" i="28"/>
  <c r="C162" i="28"/>
  <c r="B162" i="28"/>
  <c r="F161" i="28"/>
  <c r="E161" i="28"/>
  <c r="D161" i="28"/>
  <c r="C161" i="28"/>
  <c r="B161" i="28"/>
  <c r="F160" i="28"/>
  <c r="E160" i="28"/>
  <c r="D160" i="28"/>
  <c r="C160" i="28"/>
  <c r="B160" i="28"/>
  <c r="F159" i="28"/>
  <c r="E159" i="28"/>
  <c r="D159" i="28"/>
  <c r="C159" i="28"/>
  <c r="B159" i="28"/>
  <c r="F158" i="28"/>
  <c r="E158" i="28"/>
  <c r="D158" i="28"/>
  <c r="C158" i="28"/>
  <c r="B158" i="28"/>
  <c r="F157" i="28"/>
  <c r="E157" i="28"/>
  <c r="D157" i="28"/>
  <c r="C157" i="28"/>
  <c r="B157" i="28"/>
  <c r="F156" i="28"/>
  <c r="E156" i="28"/>
  <c r="D156" i="28"/>
  <c r="C156" i="28"/>
  <c r="B156" i="28"/>
  <c r="F155" i="28"/>
  <c r="E155" i="28"/>
  <c r="D155" i="28"/>
  <c r="C155" i="28"/>
  <c r="B155" i="28"/>
  <c r="F154" i="28"/>
  <c r="E154" i="28"/>
  <c r="D154" i="28"/>
  <c r="C154" i="28"/>
  <c r="B154" i="28"/>
  <c r="F153" i="28"/>
  <c r="E153" i="28"/>
  <c r="D153" i="28"/>
  <c r="C153" i="28"/>
  <c r="B153" i="28"/>
  <c r="F165" i="27"/>
  <c r="E165" i="27"/>
  <c r="D165" i="27"/>
  <c r="C165" i="27"/>
  <c r="B165" i="27"/>
  <c r="F163" i="27"/>
  <c r="E163" i="27"/>
  <c r="D163" i="27"/>
  <c r="C163" i="27"/>
  <c r="B163" i="27"/>
  <c r="F162" i="27"/>
  <c r="E162" i="27"/>
  <c r="D162" i="27"/>
  <c r="C162" i="27"/>
  <c r="B162" i="27"/>
  <c r="F161" i="27"/>
  <c r="E161" i="27"/>
  <c r="D161" i="27"/>
  <c r="C161" i="27"/>
  <c r="B161" i="27"/>
  <c r="F160" i="27"/>
  <c r="E160" i="27"/>
  <c r="D160" i="27"/>
  <c r="C160" i="27"/>
  <c r="B160" i="27"/>
  <c r="F159" i="27"/>
  <c r="E159" i="27"/>
  <c r="D159" i="27"/>
  <c r="C159" i="27"/>
  <c r="B159" i="27"/>
  <c r="F158" i="27"/>
  <c r="E158" i="27"/>
  <c r="D158" i="27"/>
  <c r="C158" i="27"/>
  <c r="B158" i="27"/>
  <c r="F157" i="27"/>
  <c r="E157" i="27"/>
  <c r="D157" i="27"/>
  <c r="C157" i="27"/>
  <c r="B157" i="27"/>
  <c r="F156" i="27"/>
  <c r="E156" i="27"/>
  <c r="D156" i="27"/>
  <c r="C156" i="27"/>
  <c r="B156" i="27"/>
  <c r="F155" i="27"/>
  <c r="E155" i="27"/>
  <c r="D155" i="27"/>
  <c r="C155" i="27"/>
  <c r="B155" i="27"/>
  <c r="F154" i="27"/>
  <c r="E154" i="27"/>
  <c r="D154" i="27"/>
  <c r="C154" i="27"/>
  <c r="B154" i="27"/>
  <c r="F153" i="27"/>
  <c r="E153" i="27"/>
  <c r="D153" i="27"/>
  <c r="C153" i="27"/>
  <c r="B153" i="27"/>
  <c r="F165" i="26"/>
  <c r="E165" i="26"/>
  <c r="D165" i="26"/>
  <c r="C165" i="26"/>
  <c r="B165" i="26"/>
  <c r="F163" i="26"/>
  <c r="E163" i="26"/>
  <c r="D163" i="26"/>
  <c r="C163" i="26"/>
  <c r="B163" i="26"/>
  <c r="F162" i="26"/>
  <c r="E162" i="26"/>
  <c r="D162" i="26"/>
  <c r="C162" i="26"/>
  <c r="B162" i="26"/>
  <c r="F161" i="26"/>
  <c r="E161" i="26"/>
  <c r="D161" i="26"/>
  <c r="C161" i="26"/>
  <c r="B161" i="26"/>
  <c r="F160" i="26"/>
  <c r="E160" i="26"/>
  <c r="D160" i="26"/>
  <c r="C160" i="26"/>
  <c r="B160" i="26"/>
  <c r="F159" i="26"/>
  <c r="E159" i="26"/>
  <c r="D159" i="26"/>
  <c r="C159" i="26"/>
  <c r="B159" i="26"/>
  <c r="F158" i="26"/>
  <c r="E158" i="26"/>
  <c r="D158" i="26"/>
  <c r="C158" i="26"/>
  <c r="B158" i="26"/>
  <c r="F157" i="26"/>
  <c r="E157" i="26"/>
  <c r="D157" i="26"/>
  <c r="C157" i="26"/>
  <c r="B157" i="26"/>
  <c r="F156" i="26"/>
  <c r="E156" i="26"/>
  <c r="D156" i="26"/>
  <c r="C156" i="26"/>
  <c r="B156" i="26"/>
  <c r="F155" i="26"/>
  <c r="E155" i="26"/>
  <c r="D155" i="26"/>
  <c r="C155" i="26"/>
  <c r="B155" i="26"/>
  <c r="F154" i="26"/>
  <c r="E154" i="26"/>
  <c r="D154" i="26"/>
  <c r="C154" i="26"/>
  <c r="B154" i="26"/>
  <c r="F153" i="26"/>
  <c r="E153" i="26"/>
  <c r="D153" i="26"/>
  <c r="C153" i="26"/>
  <c r="B153" i="26"/>
  <c r="F165" i="25"/>
  <c r="E165" i="25"/>
  <c r="D165" i="25"/>
  <c r="C165" i="25"/>
  <c r="B165" i="25"/>
  <c r="F163" i="25"/>
  <c r="E163" i="25"/>
  <c r="D163" i="25"/>
  <c r="C163" i="25"/>
  <c r="B163" i="25"/>
  <c r="F162" i="25"/>
  <c r="E162" i="25"/>
  <c r="D162" i="25"/>
  <c r="C162" i="25"/>
  <c r="B162" i="25"/>
  <c r="F161" i="25"/>
  <c r="E161" i="25"/>
  <c r="D161" i="25"/>
  <c r="C161" i="25"/>
  <c r="B161" i="25"/>
  <c r="F160" i="25"/>
  <c r="E160" i="25"/>
  <c r="D160" i="25"/>
  <c r="C160" i="25"/>
  <c r="B160" i="25"/>
  <c r="F159" i="25"/>
  <c r="E159" i="25"/>
  <c r="D159" i="25"/>
  <c r="C159" i="25"/>
  <c r="B159" i="25"/>
  <c r="F158" i="25"/>
  <c r="E158" i="25"/>
  <c r="D158" i="25"/>
  <c r="C158" i="25"/>
  <c r="B158" i="25"/>
  <c r="F157" i="25"/>
  <c r="E157" i="25"/>
  <c r="D157" i="25"/>
  <c r="C157" i="25"/>
  <c r="B157" i="25"/>
  <c r="F156" i="25"/>
  <c r="E156" i="25"/>
  <c r="D156" i="25"/>
  <c r="C156" i="25"/>
  <c r="B156" i="25"/>
  <c r="F155" i="25"/>
  <c r="E155" i="25"/>
  <c r="D155" i="25"/>
  <c r="C155" i="25"/>
  <c r="B155" i="25"/>
  <c r="F154" i="25"/>
  <c r="E154" i="25"/>
  <c r="D154" i="25"/>
  <c r="C154" i="25"/>
  <c r="B154" i="25"/>
  <c r="F153" i="25"/>
  <c r="E153" i="25"/>
  <c r="D153" i="25"/>
  <c r="C153" i="25"/>
  <c r="B153" i="25"/>
  <c r="F165" i="24"/>
  <c r="E165" i="24"/>
  <c r="D165" i="24"/>
  <c r="C165" i="24"/>
  <c r="B165" i="24"/>
  <c r="F163" i="24"/>
  <c r="E163" i="24"/>
  <c r="D163" i="24"/>
  <c r="C163" i="24"/>
  <c r="B163" i="24"/>
  <c r="F162" i="24"/>
  <c r="E162" i="24"/>
  <c r="D162" i="24"/>
  <c r="C162" i="24"/>
  <c r="B162" i="24"/>
  <c r="F161" i="24"/>
  <c r="E161" i="24"/>
  <c r="D161" i="24"/>
  <c r="C161" i="24"/>
  <c r="B161" i="24"/>
  <c r="F160" i="24"/>
  <c r="E160" i="24"/>
  <c r="D160" i="24"/>
  <c r="C160" i="24"/>
  <c r="B160" i="24"/>
  <c r="F159" i="24"/>
  <c r="E159" i="24"/>
  <c r="D159" i="24"/>
  <c r="C159" i="24"/>
  <c r="B159" i="24"/>
  <c r="F158" i="24"/>
  <c r="E158" i="24"/>
  <c r="D158" i="24"/>
  <c r="C158" i="24"/>
  <c r="B158" i="24"/>
  <c r="F157" i="24"/>
  <c r="E157" i="24"/>
  <c r="D157" i="24"/>
  <c r="C157" i="24"/>
  <c r="B157" i="24"/>
  <c r="F156" i="24"/>
  <c r="E156" i="24"/>
  <c r="D156" i="24"/>
  <c r="C156" i="24"/>
  <c r="B156" i="24"/>
  <c r="F155" i="24"/>
  <c r="E155" i="24"/>
  <c r="D155" i="24"/>
  <c r="C155" i="24"/>
  <c r="B155" i="24"/>
  <c r="F154" i="24"/>
  <c r="E154" i="24"/>
  <c r="D154" i="24"/>
  <c r="C154" i="24"/>
  <c r="B154" i="24"/>
  <c r="F153" i="24"/>
  <c r="E153" i="24"/>
  <c r="D153" i="24"/>
  <c r="C153" i="24"/>
  <c r="B153" i="24"/>
  <c r="F165" i="23"/>
  <c r="E165" i="23"/>
  <c r="D165" i="23"/>
  <c r="C165" i="23"/>
  <c r="B165" i="23"/>
  <c r="F163" i="23"/>
  <c r="E163" i="23"/>
  <c r="D163" i="23"/>
  <c r="C163" i="23"/>
  <c r="B163" i="23"/>
  <c r="F162" i="23"/>
  <c r="E162" i="23"/>
  <c r="D162" i="23"/>
  <c r="C162" i="23"/>
  <c r="B162" i="23"/>
  <c r="F161" i="23"/>
  <c r="E161" i="23"/>
  <c r="D161" i="23"/>
  <c r="C161" i="23"/>
  <c r="B161" i="23"/>
  <c r="F160" i="23"/>
  <c r="E160" i="23"/>
  <c r="D160" i="23"/>
  <c r="C160" i="23"/>
  <c r="B160" i="23"/>
  <c r="F159" i="23"/>
  <c r="E159" i="23"/>
  <c r="D159" i="23"/>
  <c r="C159" i="23"/>
  <c r="B159" i="23"/>
  <c r="F158" i="23"/>
  <c r="E158" i="23"/>
  <c r="D158" i="23"/>
  <c r="C158" i="23"/>
  <c r="B158" i="23"/>
  <c r="F157" i="23"/>
  <c r="E157" i="23"/>
  <c r="D157" i="23"/>
  <c r="C157" i="23"/>
  <c r="B157" i="23"/>
  <c r="F156" i="23"/>
  <c r="E156" i="23"/>
  <c r="D156" i="23"/>
  <c r="C156" i="23"/>
  <c r="B156" i="23"/>
  <c r="F155" i="23"/>
  <c r="E155" i="23"/>
  <c r="D155" i="23"/>
  <c r="C155" i="23"/>
  <c r="B155" i="23"/>
  <c r="F154" i="23"/>
  <c r="E154" i="23"/>
  <c r="D154" i="23"/>
  <c r="C154" i="23"/>
  <c r="B154" i="23"/>
  <c r="F153" i="23"/>
  <c r="E153" i="23"/>
  <c r="D153" i="23"/>
  <c r="C153" i="23"/>
  <c r="B153" i="23"/>
  <c r="F165" i="10"/>
  <c r="E165" i="10"/>
  <c r="D165" i="10"/>
  <c r="C165" i="10"/>
  <c r="B165" i="10"/>
  <c r="F163" i="10"/>
  <c r="E163" i="10"/>
  <c r="D163" i="10"/>
  <c r="C163" i="10"/>
  <c r="B163" i="10"/>
  <c r="F162" i="10"/>
  <c r="E162" i="10"/>
  <c r="D162" i="10"/>
  <c r="C162" i="10"/>
  <c r="B162" i="10"/>
  <c r="F161" i="10"/>
  <c r="E161" i="10"/>
  <c r="D161" i="10"/>
  <c r="C161" i="10"/>
  <c r="B161" i="10"/>
  <c r="F160" i="10"/>
  <c r="E160" i="10"/>
  <c r="D160" i="10"/>
  <c r="C160" i="10"/>
  <c r="B160" i="10"/>
  <c r="F159" i="10"/>
  <c r="E159" i="10"/>
  <c r="D159" i="10"/>
  <c r="C159" i="10"/>
  <c r="B159" i="10"/>
  <c r="F158" i="10"/>
  <c r="E158" i="10"/>
  <c r="D158" i="10"/>
  <c r="C158" i="10"/>
  <c r="B158" i="10"/>
  <c r="F157" i="10"/>
  <c r="E157" i="10"/>
  <c r="D157" i="10"/>
  <c r="C157" i="10"/>
  <c r="B157" i="10"/>
  <c r="F156" i="10"/>
  <c r="E156" i="10"/>
  <c r="D156" i="10"/>
  <c r="C156" i="10"/>
  <c r="B156" i="10"/>
  <c r="F155" i="10"/>
  <c r="E155" i="10"/>
  <c r="D155" i="10"/>
  <c r="C155" i="10"/>
  <c r="B155" i="10"/>
  <c r="F154" i="10"/>
  <c r="E154" i="10"/>
  <c r="D154" i="10"/>
  <c r="C154" i="10"/>
  <c r="B154" i="10"/>
  <c r="F153" i="10"/>
  <c r="E153" i="10"/>
  <c r="D153" i="10"/>
  <c r="C153" i="10"/>
  <c r="B153" i="10"/>
  <c r="F165" i="12"/>
  <c r="E165" i="12"/>
  <c r="D165" i="12"/>
  <c r="C165" i="12"/>
  <c r="B165" i="12"/>
  <c r="F163" i="12"/>
  <c r="E163" i="12"/>
  <c r="D163" i="12"/>
  <c r="C163" i="12"/>
  <c r="B163" i="12"/>
  <c r="F162" i="12"/>
  <c r="E162" i="12"/>
  <c r="D162" i="12"/>
  <c r="C162" i="12"/>
  <c r="B162" i="12"/>
  <c r="F161" i="12"/>
  <c r="E161" i="12"/>
  <c r="D161" i="12"/>
  <c r="C161" i="12"/>
  <c r="B161" i="12"/>
  <c r="F160" i="12"/>
  <c r="E160" i="12"/>
  <c r="D160" i="12"/>
  <c r="C160" i="12"/>
  <c r="B160" i="12"/>
  <c r="F159" i="12"/>
  <c r="E159" i="12"/>
  <c r="D159" i="12"/>
  <c r="C159" i="12"/>
  <c r="B159" i="12"/>
  <c r="F158" i="12"/>
  <c r="E158" i="12"/>
  <c r="D158" i="12"/>
  <c r="C158" i="12"/>
  <c r="B158" i="12"/>
  <c r="F157" i="12"/>
  <c r="E157" i="12"/>
  <c r="D157" i="12"/>
  <c r="C157" i="12"/>
  <c r="B157" i="12"/>
  <c r="F156" i="12"/>
  <c r="E156" i="12"/>
  <c r="D156" i="12"/>
  <c r="C156" i="12"/>
  <c r="B156" i="12"/>
  <c r="F155" i="12"/>
  <c r="E155" i="12"/>
  <c r="D155" i="12"/>
  <c r="C155" i="12"/>
  <c r="B155" i="12"/>
  <c r="F154" i="12"/>
  <c r="E154" i="12"/>
  <c r="D154" i="12"/>
  <c r="C154" i="12"/>
  <c r="B154" i="12"/>
  <c r="F153" i="12"/>
  <c r="E153" i="12"/>
  <c r="D153" i="12"/>
  <c r="C153" i="12"/>
  <c r="B153" i="12"/>
  <c r="F165" i="15"/>
  <c r="E165" i="15"/>
  <c r="D165" i="15"/>
  <c r="C165" i="15"/>
  <c r="B165" i="15"/>
  <c r="F163" i="15"/>
  <c r="E163" i="15"/>
  <c r="D163" i="15"/>
  <c r="C163" i="15"/>
  <c r="B163" i="15"/>
  <c r="F162" i="15"/>
  <c r="E162" i="15"/>
  <c r="D162" i="15"/>
  <c r="C162" i="15"/>
  <c r="B162" i="15"/>
  <c r="F161" i="15"/>
  <c r="E161" i="15"/>
  <c r="D161" i="15"/>
  <c r="C161" i="15"/>
  <c r="B161" i="15"/>
  <c r="F160" i="15"/>
  <c r="E160" i="15"/>
  <c r="D160" i="15"/>
  <c r="C160" i="15"/>
  <c r="B160" i="15"/>
  <c r="F159" i="15"/>
  <c r="E159" i="15"/>
  <c r="D159" i="15"/>
  <c r="C159" i="15"/>
  <c r="B159" i="15"/>
  <c r="F158" i="15"/>
  <c r="E158" i="15"/>
  <c r="D158" i="15"/>
  <c r="C158" i="15"/>
  <c r="B158" i="15"/>
  <c r="F157" i="15"/>
  <c r="E157" i="15"/>
  <c r="D157" i="15"/>
  <c r="C157" i="15"/>
  <c r="B157" i="15"/>
  <c r="F156" i="15"/>
  <c r="E156" i="15"/>
  <c r="D156" i="15"/>
  <c r="C156" i="15"/>
  <c r="B156" i="15"/>
  <c r="F155" i="15"/>
  <c r="E155" i="15"/>
  <c r="D155" i="15"/>
  <c r="C155" i="15"/>
  <c r="B155" i="15"/>
  <c r="F154" i="15"/>
  <c r="E154" i="15"/>
  <c r="D154" i="15"/>
  <c r="C154" i="15"/>
  <c r="B154" i="15"/>
  <c r="F153" i="15"/>
  <c r="E153" i="15"/>
  <c r="D153" i="15"/>
  <c r="C153" i="15"/>
  <c r="B153" i="15"/>
  <c r="F125" i="29"/>
  <c r="E125" i="29"/>
  <c r="D125" i="29"/>
  <c r="C125" i="29"/>
  <c r="B125" i="29"/>
  <c r="F123" i="29"/>
  <c r="E123" i="29"/>
  <c r="D123" i="29"/>
  <c r="C123" i="29"/>
  <c r="B123" i="29"/>
  <c r="F122" i="29"/>
  <c r="E122" i="29"/>
  <c r="D122" i="29"/>
  <c r="C122" i="29"/>
  <c r="B122" i="29"/>
  <c r="F121" i="29"/>
  <c r="E121" i="29"/>
  <c r="D121" i="29"/>
  <c r="C121" i="29"/>
  <c r="B121" i="29"/>
  <c r="F120" i="29"/>
  <c r="E120" i="29"/>
  <c r="D120" i="29"/>
  <c r="C120" i="29"/>
  <c r="B120" i="29"/>
  <c r="F119" i="29"/>
  <c r="E119" i="29"/>
  <c r="D119" i="29"/>
  <c r="C119" i="29"/>
  <c r="B119" i="29"/>
  <c r="F118" i="29"/>
  <c r="E118" i="29"/>
  <c r="D118" i="29"/>
  <c r="C118" i="29"/>
  <c r="B118" i="29"/>
  <c r="F117" i="29"/>
  <c r="E117" i="29"/>
  <c r="D117" i="29"/>
  <c r="C117" i="29"/>
  <c r="B117" i="29"/>
  <c r="F116" i="29"/>
  <c r="E116" i="29"/>
  <c r="D116" i="29"/>
  <c r="C116" i="29"/>
  <c r="B116" i="29"/>
  <c r="F115" i="29"/>
  <c r="E115" i="29"/>
  <c r="D115" i="29"/>
  <c r="C115" i="29"/>
  <c r="B115" i="29"/>
  <c r="F114" i="29"/>
  <c r="E114" i="29"/>
  <c r="D114" i="29"/>
  <c r="C114" i="29"/>
  <c r="B114" i="29"/>
  <c r="F113" i="29"/>
  <c r="E113" i="29"/>
  <c r="D113" i="29"/>
  <c r="C113" i="29"/>
  <c r="B113" i="29"/>
  <c r="F125" i="28"/>
  <c r="E125" i="28"/>
  <c r="D125" i="28"/>
  <c r="C125" i="28"/>
  <c r="B125" i="28"/>
  <c r="F123" i="28"/>
  <c r="E123" i="28"/>
  <c r="D123" i="28"/>
  <c r="C123" i="28"/>
  <c r="B123" i="28"/>
  <c r="F122" i="28"/>
  <c r="E122" i="28"/>
  <c r="D122" i="28"/>
  <c r="C122" i="28"/>
  <c r="B122" i="28"/>
  <c r="F121" i="28"/>
  <c r="E121" i="28"/>
  <c r="D121" i="28"/>
  <c r="C121" i="28"/>
  <c r="B121" i="28"/>
  <c r="F120" i="28"/>
  <c r="E120" i="28"/>
  <c r="D120" i="28"/>
  <c r="C120" i="28"/>
  <c r="B120" i="28"/>
  <c r="F119" i="28"/>
  <c r="E119" i="28"/>
  <c r="D119" i="28"/>
  <c r="C119" i="28"/>
  <c r="B119" i="28"/>
  <c r="F118" i="28"/>
  <c r="E118" i="28"/>
  <c r="D118" i="28"/>
  <c r="C118" i="28"/>
  <c r="B118" i="28"/>
  <c r="F117" i="28"/>
  <c r="E117" i="28"/>
  <c r="D117" i="28"/>
  <c r="C117" i="28"/>
  <c r="B117" i="28"/>
  <c r="F116" i="28"/>
  <c r="E116" i="28"/>
  <c r="D116" i="28"/>
  <c r="C116" i="28"/>
  <c r="B116" i="28"/>
  <c r="F115" i="28"/>
  <c r="E115" i="28"/>
  <c r="D115" i="28"/>
  <c r="C115" i="28"/>
  <c r="B115" i="28"/>
  <c r="F114" i="28"/>
  <c r="E114" i="28"/>
  <c r="D114" i="28"/>
  <c r="C114" i="28"/>
  <c r="B114" i="28"/>
  <c r="F113" i="28"/>
  <c r="E113" i="28"/>
  <c r="D113" i="28"/>
  <c r="C113" i="28"/>
  <c r="B113" i="28"/>
  <c r="F125" i="27"/>
  <c r="E125" i="27"/>
  <c r="D125" i="27"/>
  <c r="C125" i="27"/>
  <c r="B125" i="27"/>
  <c r="F123" i="27"/>
  <c r="E123" i="27"/>
  <c r="D123" i="27"/>
  <c r="C123" i="27"/>
  <c r="B123" i="27"/>
  <c r="F122" i="27"/>
  <c r="E122" i="27"/>
  <c r="D122" i="27"/>
  <c r="C122" i="27"/>
  <c r="B122" i="27"/>
  <c r="F121" i="27"/>
  <c r="E121" i="27"/>
  <c r="D121" i="27"/>
  <c r="C121" i="27"/>
  <c r="B121" i="27"/>
  <c r="F120" i="27"/>
  <c r="E120" i="27"/>
  <c r="D120" i="27"/>
  <c r="C120" i="27"/>
  <c r="B120" i="27"/>
  <c r="F119" i="27"/>
  <c r="E119" i="27"/>
  <c r="D119" i="27"/>
  <c r="C119" i="27"/>
  <c r="B119" i="27"/>
  <c r="F118" i="27"/>
  <c r="E118" i="27"/>
  <c r="D118" i="27"/>
  <c r="C118" i="27"/>
  <c r="B118" i="27"/>
  <c r="F117" i="27"/>
  <c r="E117" i="27"/>
  <c r="D117" i="27"/>
  <c r="C117" i="27"/>
  <c r="B117" i="27"/>
  <c r="F116" i="27"/>
  <c r="E116" i="27"/>
  <c r="D116" i="27"/>
  <c r="C116" i="27"/>
  <c r="B116" i="27"/>
  <c r="F115" i="27"/>
  <c r="E115" i="27"/>
  <c r="D115" i="27"/>
  <c r="C115" i="27"/>
  <c r="B115" i="27"/>
  <c r="F114" i="27"/>
  <c r="E114" i="27"/>
  <c r="D114" i="27"/>
  <c r="C114" i="27"/>
  <c r="B114" i="27"/>
  <c r="F113" i="27"/>
  <c r="E113" i="27"/>
  <c r="D113" i="27"/>
  <c r="C113" i="27"/>
  <c r="B113" i="27"/>
  <c r="F125" i="26"/>
  <c r="E125" i="26"/>
  <c r="D125" i="26"/>
  <c r="C125" i="26"/>
  <c r="B125" i="26"/>
  <c r="F123" i="26"/>
  <c r="E123" i="26"/>
  <c r="D123" i="26"/>
  <c r="C123" i="26"/>
  <c r="B123" i="26"/>
  <c r="F122" i="26"/>
  <c r="E122" i="26"/>
  <c r="D122" i="26"/>
  <c r="C122" i="26"/>
  <c r="B122" i="26"/>
  <c r="F121" i="26"/>
  <c r="E121" i="26"/>
  <c r="D121" i="26"/>
  <c r="C121" i="26"/>
  <c r="B121" i="26"/>
  <c r="F120" i="26"/>
  <c r="E120" i="26"/>
  <c r="D120" i="26"/>
  <c r="C120" i="26"/>
  <c r="B120" i="26"/>
  <c r="F119" i="26"/>
  <c r="E119" i="26"/>
  <c r="D119" i="26"/>
  <c r="C119" i="26"/>
  <c r="B119" i="26"/>
  <c r="F118" i="26"/>
  <c r="E118" i="26"/>
  <c r="D118" i="26"/>
  <c r="C118" i="26"/>
  <c r="B118" i="26"/>
  <c r="F117" i="26"/>
  <c r="E117" i="26"/>
  <c r="D117" i="26"/>
  <c r="C117" i="26"/>
  <c r="B117" i="26"/>
  <c r="F116" i="26"/>
  <c r="E116" i="26"/>
  <c r="D116" i="26"/>
  <c r="C116" i="26"/>
  <c r="B116" i="26"/>
  <c r="F115" i="26"/>
  <c r="E115" i="26"/>
  <c r="D115" i="26"/>
  <c r="C115" i="26"/>
  <c r="B115" i="26"/>
  <c r="F114" i="26"/>
  <c r="E114" i="26"/>
  <c r="D114" i="26"/>
  <c r="C114" i="26"/>
  <c r="B114" i="26"/>
  <c r="F113" i="26"/>
  <c r="E113" i="26"/>
  <c r="D113" i="26"/>
  <c r="C113" i="26"/>
  <c r="B113" i="26"/>
  <c r="F125" i="25"/>
  <c r="E125" i="25"/>
  <c r="D125" i="25"/>
  <c r="C125" i="25"/>
  <c r="B125" i="25"/>
  <c r="F123" i="25"/>
  <c r="E123" i="25"/>
  <c r="D123" i="25"/>
  <c r="C123" i="25"/>
  <c r="B123" i="25"/>
  <c r="F122" i="25"/>
  <c r="E122" i="25"/>
  <c r="D122" i="25"/>
  <c r="C122" i="25"/>
  <c r="B122" i="25"/>
  <c r="F121" i="25"/>
  <c r="E121" i="25"/>
  <c r="D121" i="25"/>
  <c r="C121" i="25"/>
  <c r="B121" i="25"/>
  <c r="F120" i="25"/>
  <c r="E120" i="25"/>
  <c r="D120" i="25"/>
  <c r="C120" i="25"/>
  <c r="B120" i="25"/>
  <c r="F119" i="25"/>
  <c r="E119" i="25"/>
  <c r="D119" i="25"/>
  <c r="C119" i="25"/>
  <c r="B119" i="25"/>
  <c r="F118" i="25"/>
  <c r="E118" i="25"/>
  <c r="D118" i="25"/>
  <c r="C118" i="25"/>
  <c r="B118" i="25"/>
  <c r="F117" i="25"/>
  <c r="E117" i="25"/>
  <c r="D117" i="25"/>
  <c r="C117" i="25"/>
  <c r="B117" i="25"/>
  <c r="F116" i="25"/>
  <c r="E116" i="25"/>
  <c r="D116" i="25"/>
  <c r="C116" i="25"/>
  <c r="B116" i="25"/>
  <c r="F115" i="25"/>
  <c r="E115" i="25"/>
  <c r="D115" i="25"/>
  <c r="C115" i="25"/>
  <c r="B115" i="25"/>
  <c r="F114" i="25"/>
  <c r="E114" i="25"/>
  <c r="D114" i="25"/>
  <c r="C114" i="25"/>
  <c r="B114" i="25"/>
  <c r="F113" i="25"/>
  <c r="E113" i="25"/>
  <c r="D113" i="25"/>
  <c r="C113" i="25"/>
  <c r="B113" i="25"/>
  <c r="F125" i="24"/>
  <c r="E125" i="24"/>
  <c r="D125" i="24"/>
  <c r="C125" i="24"/>
  <c r="B125" i="24"/>
  <c r="B124" i="24"/>
  <c r="F123" i="24"/>
  <c r="E123" i="24"/>
  <c r="D123" i="24"/>
  <c r="C123" i="24"/>
  <c r="B123" i="24"/>
  <c r="F122" i="24"/>
  <c r="E122" i="24"/>
  <c r="D122" i="24"/>
  <c r="C122" i="24"/>
  <c r="B122" i="24"/>
  <c r="F121" i="24"/>
  <c r="E121" i="24"/>
  <c r="D121" i="24"/>
  <c r="C121" i="24"/>
  <c r="B121" i="24"/>
  <c r="F120" i="24"/>
  <c r="E120" i="24"/>
  <c r="D120" i="24"/>
  <c r="C120" i="24"/>
  <c r="B120" i="24"/>
  <c r="F119" i="24"/>
  <c r="E119" i="24"/>
  <c r="D119" i="24"/>
  <c r="C119" i="24"/>
  <c r="B119" i="24"/>
  <c r="F118" i="24"/>
  <c r="E118" i="24"/>
  <c r="D118" i="24"/>
  <c r="C118" i="24"/>
  <c r="B118" i="24"/>
  <c r="F117" i="24"/>
  <c r="E117" i="24"/>
  <c r="D117" i="24"/>
  <c r="C117" i="24"/>
  <c r="B117" i="24"/>
  <c r="F116" i="24"/>
  <c r="E116" i="24"/>
  <c r="D116" i="24"/>
  <c r="C116" i="24"/>
  <c r="B116" i="24"/>
  <c r="F115" i="24"/>
  <c r="E115" i="24"/>
  <c r="D115" i="24"/>
  <c r="C115" i="24"/>
  <c r="B115" i="24"/>
  <c r="F114" i="24"/>
  <c r="E114" i="24"/>
  <c r="D114" i="24"/>
  <c r="C114" i="24"/>
  <c r="B114" i="24"/>
  <c r="F113" i="24"/>
  <c r="E113" i="24"/>
  <c r="D113" i="24"/>
  <c r="C113" i="24"/>
  <c r="B113" i="24"/>
  <c r="F125" i="23"/>
  <c r="E125" i="23"/>
  <c r="D125" i="23"/>
  <c r="C125" i="23"/>
  <c r="B125" i="23"/>
  <c r="F123" i="23"/>
  <c r="E123" i="23"/>
  <c r="D123" i="23"/>
  <c r="C123" i="23"/>
  <c r="B123" i="23"/>
  <c r="F122" i="23"/>
  <c r="E122" i="23"/>
  <c r="D122" i="23"/>
  <c r="C122" i="23"/>
  <c r="B122" i="23"/>
  <c r="F121" i="23"/>
  <c r="E121" i="23"/>
  <c r="D121" i="23"/>
  <c r="C121" i="23"/>
  <c r="B121" i="23"/>
  <c r="F120" i="23"/>
  <c r="E120" i="23"/>
  <c r="D120" i="23"/>
  <c r="C120" i="23"/>
  <c r="B120" i="23"/>
  <c r="F119" i="23"/>
  <c r="E119" i="23"/>
  <c r="D119" i="23"/>
  <c r="C119" i="23"/>
  <c r="B119" i="23"/>
  <c r="F118" i="23"/>
  <c r="E118" i="23"/>
  <c r="D118" i="23"/>
  <c r="C118" i="23"/>
  <c r="B118" i="23"/>
  <c r="F117" i="23"/>
  <c r="E117" i="23"/>
  <c r="D117" i="23"/>
  <c r="C117" i="23"/>
  <c r="B117" i="23"/>
  <c r="F116" i="23"/>
  <c r="E116" i="23"/>
  <c r="D116" i="23"/>
  <c r="C116" i="23"/>
  <c r="B116" i="23"/>
  <c r="F115" i="23"/>
  <c r="E115" i="23"/>
  <c r="D115" i="23"/>
  <c r="C115" i="23"/>
  <c r="B115" i="23"/>
  <c r="F114" i="23"/>
  <c r="E114" i="23"/>
  <c r="D114" i="23"/>
  <c r="C114" i="23"/>
  <c r="B114" i="23"/>
  <c r="F113" i="23"/>
  <c r="E113" i="23"/>
  <c r="D113" i="23"/>
  <c r="C113" i="23"/>
  <c r="B113" i="23"/>
  <c r="F125" i="10"/>
  <c r="E125" i="10"/>
  <c r="D125" i="10"/>
  <c r="C125" i="10"/>
  <c r="B125" i="10"/>
  <c r="F123" i="10"/>
  <c r="E123" i="10"/>
  <c r="D123" i="10"/>
  <c r="C123" i="10"/>
  <c r="B123" i="10"/>
  <c r="F122" i="10"/>
  <c r="E122" i="10"/>
  <c r="D122" i="10"/>
  <c r="C122" i="10"/>
  <c r="B122" i="10"/>
  <c r="F121" i="10"/>
  <c r="E121" i="10"/>
  <c r="D121" i="10"/>
  <c r="C121" i="10"/>
  <c r="B121" i="10"/>
  <c r="F120" i="10"/>
  <c r="E120" i="10"/>
  <c r="D120" i="10"/>
  <c r="C120" i="10"/>
  <c r="B120" i="10"/>
  <c r="F119" i="10"/>
  <c r="E119" i="10"/>
  <c r="D119" i="10"/>
  <c r="C119" i="10"/>
  <c r="B119" i="10"/>
  <c r="F118" i="10"/>
  <c r="E118" i="10"/>
  <c r="D118" i="10"/>
  <c r="C118" i="10"/>
  <c r="B118" i="10"/>
  <c r="F117" i="10"/>
  <c r="E117" i="10"/>
  <c r="D117" i="10"/>
  <c r="C117" i="10"/>
  <c r="B117" i="10"/>
  <c r="F116" i="10"/>
  <c r="E116" i="10"/>
  <c r="D116" i="10"/>
  <c r="C116" i="10"/>
  <c r="B116" i="10"/>
  <c r="F115" i="10"/>
  <c r="E115" i="10"/>
  <c r="D115" i="10"/>
  <c r="C115" i="10"/>
  <c r="B115" i="10"/>
  <c r="F114" i="10"/>
  <c r="E114" i="10"/>
  <c r="D114" i="10"/>
  <c r="C114" i="10"/>
  <c r="B114" i="10"/>
  <c r="F113" i="10"/>
  <c r="E113" i="10"/>
  <c r="D113" i="10"/>
  <c r="C113" i="10"/>
  <c r="B113" i="10"/>
  <c r="F125" i="12"/>
  <c r="E125" i="12"/>
  <c r="D125" i="12"/>
  <c r="C125" i="12"/>
  <c r="B125" i="12"/>
  <c r="F123" i="12"/>
  <c r="E123" i="12"/>
  <c r="D123" i="12"/>
  <c r="C123" i="12"/>
  <c r="B123" i="12"/>
  <c r="F122" i="12"/>
  <c r="E122" i="12"/>
  <c r="D122" i="12"/>
  <c r="C122" i="12"/>
  <c r="B122" i="12"/>
  <c r="F121" i="12"/>
  <c r="E121" i="12"/>
  <c r="D121" i="12"/>
  <c r="C121" i="12"/>
  <c r="B121" i="12"/>
  <c r="F120" i="12"/>
  <c r="E120" i="12"/>
  <c r="D120" i="12"/>
  <c r="C120" i="12"/>
  <c r="B120" i="12"/>
  <c r="F119" i="12"/>
  <c r="E119" i="12"/>
  <c r="D119" i="12"/>
  <c r="C119" i="12"/>
  <c r="B119" i="12"/>
  <c r="F118" i="12"/>
  <c r="E118" i="12"/>
  <c r="D118" i="12"/>
  <c r="C118" i="12"/>
  <c r="B118" i="12"/>
  <c r="F117" i="12"/>
  <c r="E117" i="12"/>
  <c r="D117" i="12"/>
  <c r="C117" i="12"/>
  <c r="B117" i="12"/>
  <c r="F116" i="12"/>
  <c r="E116" i="12"/>
  <c r="D116" i="12"/>
  <c r="C116" i="12"/>
  <c r="B116" i="12"/>
  <c r="F115" i="12"/>
  <c r="E115" i="12"/>
  <c r="D115" i="12"/>
  <c r="C115" i="12"/>
  <c r="B115" i="12"/>
  <c r="F114" i="12"/>
  <c r="E114" i="12"/>
  <c r="D114" i="12"/>
  <c r="C114" i="12"/>
  <c r="B114" i="12"/>
  <c r="F113" i="12"/>
  <c r="E113" i="12"/>
  <c r="D113" i="12"/>
  <c r="C113" i="12"/>
  <c r="B113" i="12"/>
  <c r="F125" i="15"/>
  <c r="E125" i="15"/>
  <c r="D125" i="15"/>
  <c r="C125" i="15"/>
  <c r="B125" i="15"/>
  <c r="F123" i="15"/>
  <c r="E123" i="15"/>
  <c r="D123" i="15"/>
  <c r="C123" i="15"/>
  <c r="B123" i="15"/>
  <c r="F122" i="15"/>
  <c r="E122" i="15"/>
  <c r="D122" i="15"/>
  <c r="C122" i="15"/>
  <c r="B122" i="15"/>
  <c r="F121" i="15"/>
  <c r="E121" i="15"/>
  <c r="D121" i="15"/>
  <c r="C121" i="15"/>
  <c r="B121" i="15"/>
  <c r="F120" i="15"/>
  <c r="E120" i="15"/>
  <c r="D120" i="15"/>
  <c r="C120" i="15"/>
  <c r="B120" i="15"/>
  <c r="F119" i="15"/>
  <c r="E119" i="15"/>
  <c r="D119" i="15"/>
  <c r="C119" i="15"/>
  <c r="B119" i="15"/>
  <c r="F118" i="15"/>
  <c r="E118" i="15"/>
  <c r="D118" i="15"/>
  <c r="C118" i="15"/>
  <c r="B118" i="15"/>
  <c r="F117" i="15"/>
  <c r="E117" i="15"/>
  <c r="D117" i="15"/>
  <c r="C117" i="15"/>
  <c r="B117" i="15"/>
  <c r="F116" i="15"/>
  <c r="E116" i="15"/>
  <c r="D116" i="15"/>
  <c r="C116" i="15"/>
  <c r="B116" i="15"/>
  <c r="F115" i="15"/>
  <c r="E115" i="15"/>
  <c r="D115" i="15"/>
  <c r="C115" i="15"/>
  <c r="B115" i="15"/>
  <c r="F114" i="15"/>
  <c r="E114" i="15"/>
  <c r="D114" i="15"/>
  <c r="C114" i="15"/>
  <c r="B114" i="15"/>
  <c r="F113" i="15"/>
  <c r="E113" i="15"/>
  <c r="D113" i="15"/>
  <c r="C113" i="15"/>
  <c r="B113" i="15"/>
  <c r="F165" i="3"/>
  <c r="E165" i="3"/>
  <c r="D165" i="3"/>
  <c r="C165" i="3"/>
  <c r="B165" i="3"/>
  <c r="F163" i="3"/>
  <c r="E163" i="3"/>
  <c r="D163" i="3"/>
  <c r="C163" i="3"/>
  <c r="B163" i="3"/>
  <c r="F162" i="3"/>
  <c r="E162" i="3"/>
  <c r="D162" i="3"/>
  <c r="C162" i="3"/>
  <c r="B162" i="3"/>
  <c r="F161" i="3"/>
  <c r="E161" i="3"/>
  <c r="D161" i="3"/>
  <c r="C161" i="3"/>
  <c r="B161" i="3"/>
  <c r="F160" i="3"/>
  <c r="E160" i="3"/>
  <c r="D160" i="3"/>
  <c r="C160" i="3"/>
  <c r="B160" i="3"/>
  <c r="F159" i="3"/>
  <c r="E159" i="3"/>
  <c r="D159" i="3"/>
  <c r="C159" i="3"/>
  <c r="B159" i="3"/>
  <c r="F158" i="3"/>
  <c r="E158" i="3"/>
  <c r="D158" i="3"/>
  <c r="C158" i="3"/>
  <c r="B158" i="3"/>
  <c r="F157" i="3"/>
  <c r="E157" i="3"/>
  <c r="D157" i="3"/>
  <c r="C157" i="3"/>
  <c r="B157" i="3"/>
  <c r="F156" i="3"/>
  <c r="E156" i="3"/>
  <c r="D156" i="3"/>
  <c r="C156" i="3"/>
  <c r="B156" i="3"/>
  <c r="F155" i="3"/>
  <c r="E155" i="3"/>
  <c r="D155" i="3"/>
  <c r="C155" i="3"/>
  <c r="B155" i="3"/>
  <c r="F154" i="3"/>
  <c r="E154" i="3"/>
  <c r="D154" i="3"/>
  <c r="C154" i="3"/>
  <c r="B154" i="3"/>
  <c r="F153" i="3"/>
  <c r="E153" i="3"/>
  <c r="D153" i="3"/>
  <c r="C153" i="3"/>
  <c r="B153" i="3"/>
  <c r="B133" i="3"/>
  <c r="B113" i="3"/>
  <c r="F125" i="3"/>
  <c r="E125" i="3"/>
  <c r="D125" i="3"/>
  <c r="C125" i="3"/>
  <c r="B125" i="3"/>
  <c r="F123" i="3"/>
  <c r="E123" i="3"/>
  <c r="D123" i="3"/>
  <c r="C123" i="3"/>
  <c r="B123" i="3"/>
  <c r="F122" i="3"/>
  <c r="E122" i="3"/>
  <c r="D122" i="3"/>
  <c r="C122" i="3"/>
  <c r="B122" i="3"/>
  <c r="F121" i="3"/>
  <c r="E121" i="3"/>
  <c r="D121" i="3"/>
  <c r="C121" i="3"/>
  <c r="B121" i="3"/>
  <c r="F120" i="3"/>
  <c r="E120" i="3"/>
  <c r="D120" i="3"/>
  <c r="C120" i="3"/>
  <c r="B120" i="3"/>
  <c r="F119" i="3"/>
  <c r="E119" i="3"/>
  <c r="D119" i="3"/>
  <c r="C119" i="3"/>
  <c r="B119" i="3"/>
  <c r="F118" i="3"/>
  <c r="E118" i="3"/>
  <c r="D118" i="3"/>
  <c r="C118" i="3"/>
  <c r="B118" i="3"/>
  <c r="F117" i="3"/>
  <c r="E117" i="3"/>
  <c r="D117" i="3"/>
  <c r="C117" i="3"/>
  <c r="B117" i="3"/>
  <c r="F116" i="3"/>
  <c r="E116" i="3"/>
  <c r="D116" i="3"/>
  <c r="C116" i="3"/>
  <c r="B116" i="3"/>
  <c r="F115" i="3"/>
  <c r="E115" i="3"/>
  <c r="D115" i="3"/>
  <c r="C115" i="3"/>
  <c r="B115" i="3"/>
  <c r="F114" i="3"/>
  <c r="E114" i="3"/>
  <c r="D114" i="3"/>
  <c r="C114" i="3"/>
  <c r="B114" i="3"/>
  <c r="F113" i="3"/>
  <c r="E113" i="3"/>
  <c r="D113" i="3"/>
  <c r="C113" i="3"/>
  <c r="F138" i="35"/>
  <c r="E138" i="35"/>
  <c r="D138" i="35"/>
  <c r="C138" i="35"/>
  <c r="B138" i="35"/>
  <c r="F136" i="35"/>
  <c r="E136" i="35"/>
  <c r="D136" i="35"/>
  <c r="C136" i="35"/>
  <c r="B136" i="35"/>
  <c r="F135" i="35"/>
  <c r="E135" i="35"/>
  <c r="D135" i="35"/>
  <c r="C135" i="35"/>
  <c r="B135" i="35"/>
  <c r="F134" i="35"/>
  <c r="E134" i="35"/>
  <c r="D134" i="35"/>
  <c r="C134" i="35"/>
  <c r="B134" i="35"/>
  <c r="F133" i="35"/>
  <c r="E133" i="35"/>
  <c r="D133" i="35"/>
  <c r="C133" i="35"/>
  <c r="B133" i="35"/>
  <c r="F132" i="35"/>
  <c r="E132" i="35"/>
  <c r="D132" i="35"/>
  <c r="C132" i="35"/>
  <c r="B132" i="35"/>
  <c r="F131" i="35"/>
  <c r="E131" i="35"/>
  <c r="D131" i="35"/>
  <c r="C131" i="35"/>
  <c r="B131" i="35"/>
  <c r="F130" i="35"/>
  <c r="E130" i="35"/>
  <c r="D130" i="35"/>
  <c r="C130" i="35"/>
  <c r="B130" i="35"/>
  <c r="F129" i="35"/>
  <c r="E129" i="35"/>
  <c r="D129" i="35"/>
  <c r="C129" i="35"/>
  <c r="B129" i="35"/>
  <c r="F128" i="35"/>
  <c r="E128" i="35"/>
  <c r="D128" i="35"/>
  <c r="C128" i="35"/>
  <c r="B128" i="35"/>
  <c r="F127" i="35"/>
  <c r="E127" i="35"/>
  <c r="D127" i="35"/>
  <c r="C127" i="35"/>
  <c r="B127" i="35"/>
  <c r="F138" i="34"/>
  <c r="E138" i="34"/>
  <c r="D138" i="34"/>
  <c r="C138" i="34"/>
  <c r="B138" i="34"/>
  <c r="F136" i="34"/>
  <c r="E136" i="34"/>
  <c r="D136" i="34"/>
  <c r="C136" i="34"/>
  <c r="B136" i="34"/>
  <c r="F135" i="34"/>
  <c r="E135" i="34"/>
  <c r="D135" i="34"/>
  <c r="C135" i="34"/>
  <c r="B135" i="34"/>
  <c r="F134" i="34"/>
  <c r="E134" i="34"/>
  <c r="D134" i="34"/>
  <c r="C134" i="34"/>
  <c r="B134" i="34"/>
  <c r="F133" i="34"/>
  <c r="E133" i="34"/>
  <c r="D133" i="34"/>
  <c r="C133" i="34"/>
  <c r="B133" i="34"/>
  <c r="F132" i="34"/>
  <c r="E132" i="34"/>
  <c r="D132" i="34"/>
  <c r="C132" i="34"/>
  <c r="B132" i="34"/>
  <c r="F131" i="34"/>
  <c r="E131" i="34"/>
  <c r="D131" i="34"/>
  <c r="C131" i="34"/>
  <c r="B131" i="34"/>
  <c r="F130" i="34"/>
  <c r="E130" i="34"/>
  <c r="D130" i="34"/>
  <c r="C130" i="34"/>
  <c r="B130" i="34"/>
  <c r="F129" i="34"/>
  <c r="E129" i="34"/>
  <c r="D129" i="34"/>
  <c r="C129" i="34"/>
  <c r="B129" i="34"/>
  <c r="F128" i="34"/>
  <c r="E128" i="34"/>
  <c r="D128" i="34"/>
  <c r="C128" i="34"/>
  <c r="B128" i="34"/>
  <c r="F127" i="34"/>
  <c r="E127" i="34"/>
  <c r="D127" i="34"/>
  <c r="C127" i="34"/>
  <c r="B127" i="34"/>
  <c r="F138" i="33"/>
  <c r="E138" i="33"/>
  <c r="D138" i="33"/>
  <c r="C138" i="33"/>
  <c r="B138"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38" i="31"/>
  <c r="E138" i="31"/>
  <c r="D138" i="31"/>
  <c r="C138" i="31"/>
  <c r="B138" i="31"/>
  <c r="F136" i="31"/>
  <c r="E136" i="31"/>
  <c r="D136" i="31"/>
  <c r="C136" i="31"/>
  <c r="B136" i="31"/>
  <c r="F135" i="31"/>
  <c r="E135" i="31"/>
  <c r="D135" i="31"/>
  <c r="C135" i="31"/>
  <c r="B135" i="31"/>
  <c r="F134" i="31"/>
  <c r="E134" i="31"/>
  <c r="D134" i="31"/>
  <c r="C134" i="31"/>
  <c r="B134" i="31"/>
  <c r="F133" i="31"/>
  <c r="E133" i="31"/>
  <c r="D133" i="31"/>
  <c r="C133" i="31"/>
  <c r="B133" i="31"/>
  <c r="F132" i="31"/>
  <c r="E132" i="31"/>
  <c r="D132" i="31"/>
  <c r="C132" i="31"/>
  <c r="B132" i="31"/>
  <c r="F131" i="31"/>
  <c r="E131" i="31"/>
  <c r="D131" i="31"/>
  <c r="C131" i="31"/>
  <c r="B131" i="31"/>
  <c r="F130" i="31"/>
  <c r="E130" i="31"/>
  <c r="D130" i="31"/>
  <c r="C130" i="31"/>
  <c r="B130" i="31"/>
  <c r="F129" i="31"/>
  <c r="E129" i="31"/>
  <c r="D129" i="31"/>
  <c r="C129" i="31"/>
  <c r="B129" i="31"/>
  <c r="F128" i="31"/>
  <c r="E128" i="31"/>
  <c r="D128" i="31"/>
  <c r="C128" i="31"/>
  <c r="B128" i="31"/>
  <c r="F127" i="31"/>
  <c r="E127" i="31"/>
  <c r="D127" i="31"/>
  <c r="C127" i="31"/>
  <c r="B127" i="31"/>
  <c r="F138" i="16"/>
  <c r="E138" i="16"/>
  <c r="D138" i="16"/>
  <c r="C138" i="16"/>
  <c r="B138" i="16"/>
  <c r="F136" i="16"/>
  <c r="E136" i="16"/>
  <c r="D136" i="16"/>
  <c r="C136" i="16"/>
  <c r="B136" i="16"/>
  <c r="F135" i="16"/>
  <c r="E135" i="16"/>
  <c r="D135" i="16"/>
  <c r="C135" i="16"/>
  <c r="B135" i="16"/>
  <c r="F134" i="16"/>
  <c r="E134" i="16"/>
  <c r="D134" i="16"/>
  <c r="C134" i="16"/>
  <c r="B134" i="16"/>
  <c r="F133" i="16"/>
  <c r="E133" i="16"/>
  <c r="D133" i="16"/>
  <c r="C133" i="16"/>
  <c r="B133" i="16"/>
  <c r="F132" i="16"/>
  <c r="E132" i="16"/>
  <c r="D132" i="16"/>
  <c r="C132" i="16"/>
  <c r="B132" i="16"/>
  <c r="F131" i="16"/>
  <c r="E131" i="16"/>
  <c r="D131" i="16"/>
  <c r="C131" i="16"/>
  <c r="B131" i="16"/>
  <c r="F130" i="16"/>
  <c r="E130" i="16"/>
  <c r="D130" i="16"/>
  <c r="C130" i="16"/>
  <c r="B130" i="16"/>
  <c r="F129" i="16"/>
  <c r="E129" i="16"/>
  <c r="D129" i="16"/>
  <c r="C129" i="16"/>
  <c r="B129" i="16"/>
  <c r="F128" i="16"/>
  <c r="E128" i="16"/>
  <c r="D128" i="16"/>
  <c r="C128" i="16"/>
  <c r="B128" i="16"/>
  <c r="E127" i="16"/>
  <c r="D127" i="16"/>
  <c r="C127" i="16"/>
  <c r="B127" i="16"/>
  <c r="B128" i="22"/>
  <c r="C128" i="22"/>
  <c r="D128" i="22"/>
  <c r="E128" i="22"/>
  <c r="F128" i="22"/>
  <c r="B129" i="22"/>
  <c r="C129" i="22"/>
  <c r="D129" i="22"/>
  <c r="E129" i="22"/>
  <c r="F129" i="22"/>
  <c r="B130" i="22"/>
  <c r="C130" i="22"/>
  <c r="D130" i="22"/>
  <c r="E130" i="22"/>
  <c r="F130" i="22"/>
  <c r="B131" i="22"/>
  <c r="C131" i="22"/>
  <c r="D131" i="22"/>
  <c r="E131" i="22"/>
  <c r="F131" i="22"/>
  <c r="B132" i="22"/>
  <c r="C132" i="22"/>
  <c r="D132" i="22"/>
  <c r="E132" i="22"/>
  <c r="F132" i="22"/>
  <c r="B133" i="22"/>
  <c r="C133" i="22"/>
  <c r="D133" i="22"/>
  <c r="E133" i="22"/>
  <c r="F133" i="22"/>
  <c r="B134" i="22"/>
  <c r="C134" i="22"/>
  <c r="D134" i="22"/>
  <c r="E134" i="22"/>
  <c r="F134" i="22"/>
  <c r="B135" i="22"/>
  <c r="C135" i="22"/>
  <c r="D135" i="22"/>
  <c r="E135" i="22"/>
  <c r="F135" i="22"/>
  <c r="B136" i="22"/>
  <c r="C136" i="22"/>
  <c r="D136" i="22"/>
  <c r="E136" i="22"/>
  <c r="F136" i="22"/>
  <c r="B138" i="22"/>
  <c r="C138" i="22"/>
  <c r="D138" i="22"/>
  <c r="E138" i="22"/>
  <c r="F138" i="22"/>
  <c r="B127" i="22"/>
  <c r="C127" i="22"/>
  <c r="D127" i="22"/>
  <c r="E127" i="22"/>
  <c r="F127" i="22"/>
  <c r="F145" i="29"/>
  <c r="E145" i="29"/>
  <c r="D145" i="29"/>
  <c r="C145" i="29"/>
  <c r="B145" i="29"/>
  <c r="F143" i="29"/>
  <c r="E143" i="29"/>
  <c r="D143" i="29"/>
  <c r="C143" i="29"/>
  <c r="B143" i="29"/>
  <c r="F142" i="29"/>
  <c r="E142" i="29"/>
  <c r="D142" i="29"/>
  <c r="C142" i="29"/>
  <c r="B142" i="29"/>
  <c r="F141" i="29"/>
  <c r="E141" i="29"/>
  <c r="D141" i="29"/>
  <c r="C141" i="29"/>
  <c r="B141" i="29"/>
  <c r="F140" i="29"/>
  <c r="E140" i="29"/>
  <c r="D140" i="29"/>
  <c r="C140" i="29"/>
  <c r="B140" i="29"/>
  <c r="F139" i="29"/>
  <c r="E139" i="29"/>
  <c r="D139" i="29"/>
  <c r="C139" i="29"/>
  <c r="B139" i="29"/>
  <c r="F138" i="29"/>
  <c r="E138" i="29"/>
  <c r="D138" i="29"/>
  <c r="C138" i="29"/>
  <c r="B138" i="29"/>
  <c r="F137" i="29"/>
  <c r="E137" i="29"/>
  <c r="D137" i="29"/>
  <c r="C137" i="29"/>
  <c r="B137" i="29"/>
  <c r="F136" i="29"/>
  <c r="E136" i="29"/>
  <c r="D136" i="29"/>
  <c r="C136" i="29"/>
  <c r="B136" i="29"/>
  <c r="F135" i="29"/>
  <c r="E135" i="29"/>
  <c r="D135" i="29"/>
  <c r="C135" i="29"/>
  <c r="B135" i="29"/>
  <c r="F134" i="29"/>
  <c r="E134" i="29"/>
  <c r="D134" i="29"/>
  <c r="C134" i="29"/>
  <c r="B134" i="29"/>
  <c r="F133" i="29"/>
  <c r="E133" i="29"/>
  <c r="D133" i="29"/>
  <c r="C133" i="29"/>
  <c r="B133" i="29"/>
  <c r="F145" i="28"/>
  <c r="E145" i="28"/>
  <c r="D145" i="28"/>
  <c r="C145" i="28"/>
  <c r="B145" i="28"/>
  <c r="F143" i="28"/>
  <c r="E143" i="28"/>
  <c r="D143" i="28"/>
  <c r="C143" i="28"/>
  <c r="B143" i="28"/>
  <c r="F142" i="28"/>
  <c r="E142" i="28"/>
  <c r="D142" i="28"/>
  <c r="C142" i="28"/>
  <c r="B142" i="28"/>
  <c r="F141" i="28"/>
  <c r="E141" i="28"/>
  <c r="D141" i="28"/>
  <c r="C141" i="28"/>
  <c r="B141" i="28"/>
  <c r="F140" i="28"/>
  <c r="E140" i="28"/>
  <c r="D140" i="28"/>
  <c r="C140" i="28"/>
  <c r="B140" i="28"/>
  <c r="F139" i="28"/>
  <c r="E139" i="28"/>
  <c r="D139" i="28"/>
  <c r="C139" i="28"/>
  <c r="B139" i="28"/>
  <c r="F138" i="28"/>
  <c r="E138" i="28"/>
  <c r="D138" i="28"/>
  <c r="C138" i="28"/>
  <c r="B138" i="28"/>
  <c r="F137" i="28"/>
  <c r="E137" i="28"/>
  <c r="D137" i="28"/>
  <c r="C137" i="28"/>
  <c r="B137" i="28"/>
  <c r="F136" i="28"/>
  <c r="E136" i="28"/>
  <c r="D136" i="28"/>
  <c r="C136" i="28"/>
  <c r="B136" i="28"/>
  <c r="F135" i="28"/>
  <c r="E135" i="28"/>
  <c r="D135" i="28"/>
  <c r="C135" i="28"/>
  <c r="B135" i="28"/>
  <c r="F134" i="28"/>
  <c r="E134" i="28"/>
  <c r="D134" i="28"/>
  <c r="C134" i="28"/>
  <c r="B134" i="28"/>
  <c r="F133" i="28"/>
  <c r="E133" i="28"/>
  <c r="D133" i="28"/>
  <c r="C133" i="28"/>
  <c r="B133" i="28"/>
  <c r="F145" i="26"/>
  <c r="E145" i="26"/>
  <c r="D145" i="26"/>
  <c r="C145" i="26"/>
  <c r="B145" i="26"/>
  <c r="F143" i="26"/>
  <c r="E143" i="26"/>
  <c r="D143" i="26"/>
  <c r="C143" i="26"/>
  <c r="B143" i="26"/>
  <c r="F142" i="26"/>
  <c r="E142" i="26"/>
  <c r="D142" i="26"/>
  <c r="C142" i="26"/>
  <c r="B142" i="26"/>
  <c r="F141" i="26"/>
  <c r="E141" i="26"/>
  <c r="D141" i="26"/>
  <c r="C141" i="26"/>
  <c r="B141" i="26"/>
  <c r="F140" i="26"/>
  <c r="E140" i="26"/>
  <c r="D140" i="26"/>
  <c r="C140" i="26"/>
  <c r="B140" i="26"/>
  <c r="F139" i="26"/>
  <c r="E139" i="26"/>
  <c r="D139" i="26"/>
  <c r="C139" i="26"/>
  <c r="B139" i="26"/>
  <c r="F138" i="26"/>
  <c r="E138" i="26"/>
  <c r="D138" i="26"/>
  <c r="C138" i="26"/>
  <c r="B138" i="26"/>
  <c r="F137" i="26"/>
  <c r="E137" i="26"/>
  <c r="D137" i="26"/>
  <c r="C137" i="26"/>
  <c r="B137" i="26"/>
  <c r="F136" i="26"/>
  <c r="E136" i="26"/>
  <c r="D136" i="26"/>
  <c r="C136" i="26"/>
  <c r="B136" i="26"/>
  <c r="F135" i="26"/>
  <c r="E135" i="26"/>
  <c r="D135" i="26"/>
  <c r="C135" i="26"/>
  <c r="B135" i="26"/>
  <c r="F134" i="26"/>
  <c r="E134" i="26"/>
  <c r="D134" i="26"/>
  <c r="C134" i="26"/>
  <c r="B134" i="26"/>
  <c r="F133" i="26"/>
  <c r="E133" i="26"/>
  <c r="D133" i="26"/>
  <c r="C133" i="26"/>
  <c r="B133" i="26"/>
  <c r="F145" i="27"/>
  <c r="E145" i="27"/>
  <c r="D145" i="27"/>
  <c r="C145" i="27"/>
  <c r="B145" i="27"/>
  <c r="F143" i="27"/>
  <c r="E143" i="27"/>
  <c r="D143" i="27"/>
  <c r="C143" i="27"/>
  <c r="B143" i="27"/>
  <c r="F142" i="27"/>
  <c r="E142" i="27"/>
  <c r="D142" i="27"/>
  <c r="C142" i="27"/>
  <c r="B142" i="27"/>
  <c r="F141" i="27"/>
  <c r="E141" i="27"/>
  <c r="D141" i="27"/>
  <c r="C141" i="27"/>
  <c r="B141" i="27"/>
  <c r="F140" i="27"/>
  <c r="E140" i="27"/>
  <c r="D140" i="27"/>
  <c r="C140" i="27"/>
  <c r="B140" i="27"/>
  <c r="F139" i="27"/>
  <c r="E139" i="27"/>
  <c r="D139" i="27"/>
  <c r="C139" i="27"/>
  <c r="B139" i="27"/>
  <c r="F138" i="27"/>
  <c r="E138" i="27"/>
  <c r="D138" i="27"/>
  <c r="C138" i="27"/>
  <c r="B138" i="27"/>
  <c r="F137" i="27"/>
  <c r="E137" i="27"/>
  <c r="D137" i="27"/>
  <c r="C137" i="27"/>
  <c r="B137" i="27"/>
  <c r="F136" i="27"/>
  <c r="E136" i="27"/>
  <c r="D136" i="27"/>
  <c r="C136" i="27"/>
  <c r="B136" i="27"/>
  <c r="F135" i="27"/>
  <c r="E135" i="27"/>
  <c r="D135" i="27"/>
  <c r="C135" i="27"/>
  <c r="B135" i="27"/>
  <c r="F134" i="27"/>
  <c r="E134" i="27"/>
  <c r="D134" i="27"/>
  <c r="C134" i="27"/>
  <c r="B134" i="27"/>
  <c r="F133" i="27"/>
  <c r="E133" i="27"/>
  <c r="D133" i="27"/>
  <c r="C133" i="27"/>
  <c r="B133" i="27"/>
  <c r="F145" i="25"/>
  <c r="E145" i="25"/>
  <c r="D145" i="25"/>
  <c r="C145" i="25"/>
  <c r="B145" i="25"/>
  <c r="F143" i="25"/>
  <c r="E143" i="25"/>
  <c r="D143" i="25"/>
  <c r="C143" i="25"/>
  <c r="B143" i="25"/>
  <c r="F142" i="25"/>
  <c r="E142" i="25"/>
  <c r="D142" i="25"/>
  <c r="C142" i="25"/>
  <c r="B142" i="25"/>
  <c r="F141" i="25"/>
  <c r="E141" i="25"/>
  <c r="D141" i="25"/>
  <c r="C141" i="25"/>
  <c r="B141" i="25"/>
  <c r="F140" i="25"/>
  <c r="E140" i="25"/>
  <c r="D140" i="25"/>
  <c r="C140" i="25"/>
  <c r="B140" i="25"/>
  <c r="F139" i="25"/>
  <c r="E139" i="25"/>
  <c r="D139" i="25"/>
  <c r="C139" i="25"/>
  <c r="B139" i="25"/>
  <c r="F138" i="25"/>
  <c r="E138" i="25"/>
  <c r="D138" i="25"/>
  <c r="C138" i="25"/>
  <c r="B138" i="25"/>
  <c r="F137" i="25"/>
  <c r="E137" i="25"/>
  <c r="D137" i="25"/>
  <c r="C137" i="25"/>
  <c r="B137" i="25"/>
  <c r="F136" i="25"/>
  <c r="E136" i="25"/>
  <c r="D136" i="25"/>
  <c r="C136" i="25"/>
  <c r="B136" i="25"/>
  <c r="F135" i="25"/>
  <c r="E135" i="25"/>
  <c r="D135" i="25"/>
  <c r="C135" i="25"/>
  <c r="B135" i="25"/>
  <c r="F134" i="25"/>
  <c r="E134" i="25"/>
  <c r="D134" i="25"/>
  <c r="C134" i="25"/>
  <c r="B134" i="25"/>
  <c r="F133" i="25"/>
  <c r="E133" i="25"/>
  <c r="D133" i="25"/>
  <c r="C133" i="25"/>
  <c r="B133" i="25"/>
  <c r="F145" i="24"/>
  <c r="E145" i="24"/>
  <c r="D145" i="24"/>
  <c r="C145" i="24"/>
  <c r="B145" i="24"/>
  <c r="F143" i="24"/>
  <c r="E143" i="24"/>
  <c r="D143" i="24"/>
  <c r="C143" i="24"/>
  <c r="B143" i="24"/>
  <c r="F142" i="24"/>
  <c r="E142" i="24"/>
  <c r="D142" i="24"/>
  <c r="C142" i="24"/>
  <c r="B142" i="24"/>
  <c r="F141" i="24"/>
  <c r="E141" i="24"/>
  <c r="D141" i="24"/>
  <c r="C141" i="24"/>
  <c r="B141" i="24"/>
  <c r="F140" i="24"/>
  <c r="E140" i="24"/>
  <c r="D140" i="24"/>
  <c r="C140" i="24"/>
  <c r="B140" i="24"/>
  <c r="F139" i="24"/>
  <c r="E139" i="24"/>
  <c r="D139" i="24"/>
  <c r="C139" i="24"/>
  <c r="B139" i="24"/>
  <c r="F138" i="24"/>
  <c r="E138" i="24"/>
  <c r="D138" i="24"/>
  <c r="C138" i="24"/>
  <c r="B138" i="24"/>
  <c r="F137" i="24"/>
  <c r="E137" i="24"/>
  <c r="D137" i="24"/>
  <c r="C137" i="24"/>
  <c r="B137" i="24"/>
  <c r="F136" i="24"/>
  <c r="E136" i="24"/>
  <c r="D136" i="24"/>
  <c r="C136" i="24"/>
  <c r="B136" i="24"/>
  <c r="F135" i="24"/>
  <c r="E135" i="24"/>
  <c r="D135" i="24"/>
  <c r="C135" i="24"/>
  <c r="B135" i="24"/>
  <c r="F134" i="24"/>
  <c r="E134" i="24"/>
  <c r="D134" i="24"/>
  <c r="C134" i="24"/>
  <c r="B134" i="24"/>
  <c r="F133" i="24"/>
  <c r="E133" i="24"/>
  <c r="D133" i="24"/>
  <c r="C133" i="24"/>
  <c r="B133" i="24"/>
  <c r="F145" i="23"/>
  <c r="E145" i="23"/>
  <c r="D145" i="23"/>
  <c r="C145" i="23"/>
  <c r="B145" i="23"/>
  <c r="F143" i="23"/>
  <c r="E143" i="23"/>
  <c r="D143" i="23"/>
  <c r="C143" i="23"/>
  <c r="B143" i="23"/>
  <c r="F142" i="23"/>
  <c r="E142" i="23"/>
  <c r="D142" i="23"/>
  <c r="C142" i="23"/>
  <c r="B142" i="23"/>
  <c r="F141" i="23"/>
  <c r="E141" i="23"/>
  <c r="D141" i="23"/>
  <c r="C141" i="23"/>
  <c r="B141" i="23"/>
  <c r="F140" i="23"/>
  <c r="E140" i="23"/>
  <c r="D140" i="23"/>
  <c r="C140" i="23"/>
  <c r="B140" i="23"/>
  <c r="F139" i="23"/>
  <c r="E139" i="23"/>
  <c r="D139" i="23"/>
  <c r="C139" i="23"/>
  <c r="B139" i="23"/>
  <c r="F138" i="23"/>
  <c r="E138" i="23"/>
  <c r="D138" i="23"/>
  <c r="C138" i="23"/>
  <c r="B138" i="23"/>
  <c r="F137" i="23"/>
  <c r="E137" i="23"/>
  <c r="D137" i="23"/>
  <c r="C137" i="23"/>
  <c r="B137" i="23"/>
  <c r="F136" i="23"/>
  <c r="E136" i="23"/>
  <c r="D136" i="23"/>
  <c r="C136" i="23"/>
  <c r="B136" i="23"/>
  <c r="F135" i="23"/>
  <c r="E135" i="23"/>
  <c r="D135" i="23"/>
  <c r="C135" i="23"/>
  <c r="B135" i="23"/>
  <c r="F134" i="23"/>
  <c r="E134" i="23"/>
  <c r="D134" i="23"/>
  <c r="C134" i="23"/>
  <c r="B134" i="23"/>
  <c r="F133" i="23"/>
  <c r="E133" i="23"/>
  <c r="D133" i="23"/>
  <c r="C133" i="23"/>
  <c r="B133" i="23"/>
  <c r="F145" i="10"/>
  <c r="E145" i="10"/>
  <c r="D145" i="10"/>
  <c r="C145" i="10"/>
  <c r="B145" i="10"/>
  <c r="F143" i="10"/>
  <c r="E143" i="10"/>
  <c r="D143" i="10"/>
  <c r="C143" i="10"/>
  <c r="B143" i="10"/>
  <c r="F142" i="10"/>
  <c r="E142" i="10"/>
  <c r="D142" i="10"/>
  <c r="C142" i="10"/>
  <c r="B142" i="10"/>
  <c r="F141" i="10"/>
  <c r="E141" i="10"/>
  <c r="D141" i="10"/>
  <c r="C141" i="10"/>
  <c r="B141" i="10"/>
  <c r="F140" i="10"/>
  <c r="E140" i="10"/>
  <c r="D140" i="10"/>
  <c r="C140" i="10"/>
  <c r="B140" i="10"/>
  <c r="F139" i="10"/>
  <c r="E139" i="10"/>
  <c r="D139" i="10"/>
  <c r="C139" i="10"/>
  <c r="B139" i="10"/>
  <c r="F138" i="10"/>
  <c r="E138" i="10"/>
  <c r="D138" i="10"/>
  <c r="C138" i="10"/>
  <c r="B138" i="10"/>
  <c r="F137" i="10"/>
  <c r="E137" i="10"/>
  <c r="D137" i="10"/>
  <c r="C137" i="10"/>
  <c r="B137" i="10"/>
  <c r="F136" i="10"/>
  <c r="E136" i="10"/>
  <c r="D136" i="10"/>
  <c r="C136" i="10"/>
  <c r="B136" i="10"/>
  <c r="F135" i="10"/>
  <c r="E135" i="10"/>
  <c r="D135" i="10"/>
  <c r="C135" i="10"/>
  <c r="B135" i="10"/>
  <c r="F134" i="10"/>
  <c r="E134" i="10"/>
  <c r="D134" i="10"/>
  <c r="C134" i="10"/>
  <c r="B134" i="10"/>
  <c r="F133" i="10"/>
  <c r="E133" i="10"/>
  <c r="D133" i="10"/>
  <c r="C133" i="10"/>
  <c r="B133" i="10"/>
  <c r="F145" i="15"/>
  <c r="E145" i="15"/>
  <c r="D145" i="15"/>
  <c r="C145" i="15"/>
  <c r="B145" i="15"/>
  <c r="F143" i="15"/>
  <c r="E143" i="15"/>
  <c r="D143" i="15"/>
  <c r="C143" i="15"/>
  <c r="B143" i="15"/>
  <c r="F142" i="15"/>
  <c r="E142" i="15"/>
  <c r="D142" i="15"/>
  <c r="C142" i="15"/>
  <c r="B142" i="15"/>
  <c r="F141" i="15"/>
  <c r="E141" i="15"/>
  <c r="D141" i="15"/>
  <c r="C141" i="15"/>
  <c r="B141" i="15"/>
  <c r="F140" i="15"/>
  <c r="E140" i="15"/>
  <c r="D140" i="15"/>
  <c r="C140" i="15"/>
  <c r="B140" i="15"/>
  <c r="F139" i="15"/>
  <c r="E139" i="15"/>
  <c r="D139" i="15"/>
  <c r="C139" i="15"/>
  <c r="B139" i="15"/>
  <c r="F138" i="15"/>
  <c r="E138" i="15"/>
  <c r="D138" i="15"/>
  <c r="C138" i="15"/>
  <c r="B138" i="15"/>
  <c r="F137" i="15"/>
  <c r="E137" i="15"/>
  <c r="D137" i="15"/>
  <c r="C137" i="15"/>
  <c r="B137" i="15"/>
  <c r="F136" i="15"/>
  <c r="E136" i="15"/>
  <c r="D136" i="15"/>
  <c r="C136" i="15"/>
  <c r="B136" i="15"/>
  <c r="F135" i="15"/>
  <c r="E135" i="15"/>
  <c r="D135" i="15"/>
  <c r="C135" i="15"/>
  <c r="B135" i="15"/>
  <c r="F134" i="15"/>
  <c r="E134" i="15"/>
  <c r="D134" i="15"/>
  <c r="C134" i="15"/>
  <c r="B134" i="15"/>
  <c r="F133" i="15"/>
  <c r="E133" i="15"/>
  <c r="D133" i="15"/>
  <c r="C133" i="15"/>
  <c r="B133" i="15"/>
  <c r="F145" i="12"/>
  <c r="E145" i="12"/>
  <c r="D145" i="12"/>
  <c r="C145" i="12"/>
  <c r="B145" i="12"/>
  <c r="F143" i="12"/>
  <c r="E143" i="12"/>
  <c r="D143" i="12"/>
  <c r="C143" i="12"/>
  <c r="B143" i="12"/>
  <c r="F142" i="12"/>
  <c r="E142" i="12"/>
  <c r="D142" i="12"/>
  <c r="C142" i="12"/>
  <c r="B142" i="12"/>
  <c r="F141" i="12"/>
  <c r="E141" i="12"/>
  <c r="D141" i="12"/>
  <c r="C141" i="12"/>
  <c r="B141" i="12"/>
  <c r="F140" i="12"/>
  <c r="E140" i="12"/>
  <c r="D140" i="12"/>
  <c r="C140" i="12"/>
  <c r="B140" i="12"/>
  <c r="F139" i="12"/>
  <c r="E139" i="12"/>
  <c r="D139" i="12"/>
  <c r="C139" i="12"/>
  <c r="B139" i="12"/>
  <c r="F138" i="12"/>
  <c r="E138" i="12"/>
  <c r="D138" i="12"/>
  <c r="C138" i="12"/>
  <c r="B138" i="12"/>
  <c r="F137" i="12"/>
  <c r="E137" i="12"/>
  <c r="D137" i="12"/>
  <c r="C137" i="12"/>
  <c r="B137" i="12"/>
  <c r="F136" i="12"/>
  <c r="E136" i="12"/>
  <c r="D136" i="12"/>
  <c r="C136" i="12"/>
  <c r="B136" i="12"/>
  <c r="F135" i="12"/>
  <c r="E135" i="12"/>
  <c r="D135" i="12"/>
  <c r="C135" i="12"/>
  <c r="B135" i="12"/>
  <c r="F134" i="12"/>
  <c r="E134" i="12"/>
  <c r="D134" i="12"/>
  <c r="C134" i="12"/>
  <c r="B134" i="12"/>
  <c r="F133" i="12"/>
  <c r="E133" i="12"/>
  <c r="D133" i="12"/>
  <c r="C133" i="12"/>
  <c r="B133" i="12"/>
  <c r="B134" i="3"/>
  <c r="C134" i="3"/>
  <c r="D134" i="3"/>
  <c r="E134" i="3"/>
  <c r="F134" i="3"/>
  <c r="B135" i="3"/>
  <c r="C135" i="3"/>
  <c r="D135" i="3"/>
  <c r="E135" i="3"/>
  <c r="F135" i="3"/>
  <c r="B136" i="3"/>
  <c r="C136" i="3"/>
  <c r="D136" i="3"/>
  <c r="E136" i="3"/>
  <c r="F136" i="3"/>
  <c r="B137" i="3"/>
  <c r="C137" i="3"/>
  <c r="D137" i="3"/>
  <c r="E137" i="3"/>
  <c r="F137" i="3"/>
  <c r="B138" i="3"/>
  <c r="C138" i="3"/>
  <c r="D138" i="3"/>
  <c r="E138" i="3"/>
  <c r="F138" i="3"/>
  <c r="B139" i="3"/>
  <c r="C139" i="3"/>
  <c r="D139" i="3"/>
  <c r="E139" i="3"/>
  <c r="F139" i="3"/>
  <c r="B140" i="3"/>
  <c r="C140" i="3"/>
  <c r="D140" i="3"/>
  <c r="E140" i="3"/>
  <c r="F140" i="3"/>
  <c r="B141" i="3"/>
  <c r="C141" i="3"/>
  <c r="D141" i="3"/>
  <c r="E141" i="3"/>
  <c r="F141" i="3"/>
  <c r="B142" i="3"/>
  <c r="C142" i="3"/>
  <c r="D142" i="3"/>
  <c r="E142" i="3"/>
  <c r="F142" i="3"/>
  <c r="B143" i="3"/>
  <c r="C143" i="3"/>
  <c r="D143" i="3"/>
  <c r="E143" i="3"/>
  <c r="F143" i="3"/>
  <c r="B145" i="3"/>
  <c r="C145" i="3"/>
  <c r="D145" i="3"/>
  <c r="E145" i="3"/>
  <c r="F145" i="3"/>
  <c r="C133" i="3"/>
  <c r="D133" i="3"/>
  <c r="E133" i="3"/>
  <c r="F133" i="3"/>
  <c r="B49" i="35"/>
  <c r="F60" i="35"/>
  <c r="E60" i="35"/>
  <c r="D60" i="35"/>
  <c r="C60" i="35"/>
  <c r="B60" i="35"/>
  <c r="F58" i="35"/>
  <c r="E58" i="35"/>
  <c r="D58" i="35"/>
  <c r="C58" i="35"/>
  <c r="B58" i="35"/>
  <c r="F57" i="35"/>
  <c r="E57" i="35"/>
  <c r="D57" i="35"/>
  <c r="C57" i="35"/>
  <c r="B57" i="35"/>
  <c r="F56" i="35"/>
  <c r="E56" i="35"/>
  <c r="D56" i="35"/>
  <c r="C56" i="35"/>
  <c r="B56" i="35"/>
  <c r="F55" i="35"/>
  <c r="E55" i="35"/>
  <c r="D55" i="35"/>
  <c r="C55" i="35"/>
  <c r="B55" i="35"/>
  <c r="F54" i="35"/>
  <c r="E54" i="35"/>
  <c r="D54" i="35"/>
  <c r="C54" i="35"/>
  <c r="B54" i="35"/>
  <c r="F53" i="35"/>
  <c r="E53" i="35"/>
  <c r="D53" i="35"/>
  <c r="C53" i="35"/>
  <c r="B53" i="35"/>
  <c r="F52" i="35"/>
  <c r="E52" i="35"/>
  <c r="D52" i="35"/>
  <c r="C52" i="35"/>
  <c r="B52" i="35"/>
  <c r="F51" i="35"/>
  <c r="E51" i="35"/>
  <c r="D51" i="35"/>
  <c r="C51" i="35"/>
  <c r="B51" i="35"/>
  <c r="F50" i="35"/>
  <c r="E50" i="35"/>
  <c r="D50" i="35"/>
  <c r="C50" i="35"/>
  <c r="B50" i="35"/>
  <c r="F49" i="35"/>
  <c r="E49" i="35"/>
  <c r="D49" i="35"/>
  <c r="C49" i="35"/>
  <c r="F60" i="34"/>
  <c r="E60" i="34"/>
  <c r="D60" i="34"/>
  <c r="C60" i="34"/>
  <c r="B60" i="34"/>
  <c r="F58" i="34"/>
  <c r="E58" i="34"/>
  <c r="D58" i="34"/>
  <c r="C58" i="34"/>
  <c r="B58" i="34"/>
  <c r="F57" i="34"/>
  <c r="E57" i="34"/>
  <c r="D57" i="34"/>
  <c r="C57" i="34"/>
  <c r="B57" i="34"/>
  <c r="F56" i="34"/>
  <c r="E56" i="34"/>
  <c r="D56" i="34"/>
  <c r="C56" i="34"/>
  <c r="B56" i="34"/>
  <c r="F55" i="34"/>
  <c r="E55" i="34"/>
  <c r="D55" i="34"/>
  <c r="C55" i="34"/>
  <c r="B55" i="34"/>
  <c r="F54" i="34"/>
  <c r="E54" i="34"/>
  <c r="D54" i="34"/>
  <c r="C54" i="34"/>
  <c r="B54" i="34"/>
  <c r="F53" i="34"/>
  <c r="E53" i="34"/>
  <c r="D53" i="34"/>
  <c r="C53" i="34"/>
  <c r="B53" i="34"/>
  <c r="F52" i="34"/>
  <c r="E52" i="34"/>
  <c r="D52" i="34"/>
  <c r="C52" i="34"/>
  <c r="B52" i="34"/>
  <c r="F51" i="34"/>
  <c r="E51" i="34"/>
  <c r="D51" i="34"/>
  <c r="C51" i="34"/>
  <c r="B51" i="34"/>
  <c r="F50" i="34"/>
  <c r="E50" i="34"/>
  <c r="D50" i="34"/>
  <c r="C50" i="34"/>
  <c r="B50" i="34"/>
  <c r="F49" i="34"/>
  <c r="E49" i="34"/>
  <c r="D49" i="34"/>
  <c r="C49" i="34"/>
  <c r="B49" i="34"/>
  <c r="F60" i="33"/>
  <c r="E60" i="33"/>
  <c r="D60" i="33"/>
  <c r="C60" i="33"/>
  <c r="B60"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60" i="32"/>
  <c r="E60" i="32"/>
  <c r="D60" i="32"/>
  <c r="C60" i="32"/>
  <c r="B60" i="32"/>
  <c r="F58" i="32"/>
  <c r="E58" i="32"/>
  <c r="D58" i="32"/>
  <c r="C58" i="32"/>
  <c r="B58" i="32"/>
  <c r="F57" i="32"/>
  <c r="E57" i="32"/>
  <c r="D57" i="32"/>
  <c r="C57" i="32"/>
  <c r="B57" i="32"/>
  <c r="F56" i="32"/>
  <c r="E56" i="32"/>
  <c r="D56" i="32"/>
  <c r="C56" i="32"/>
  <c r="B56" i="32"/>
  <c r="F55" i="32"/>
  <c r="E55" i="32"/>
  <c r="D55" i="32"/>
  <c r="C55" i="32"/>
  <c r="B55" i="32"/>
  <c r="F54" i="32"/>
  <c r="E54" i="32"/>
  <c r="D54" i="32"/>
  <c r="C54" i="32"/>
  <c r="B54" i="32"/>
  <c r="F53" i="32"/>
  <c r="E53" i="32"/>
  <c r="D53" i="32"/>
  <c r="C53" i="32"/>
  <c r="B53" i="32"/>
  <c r="F52" i="32"/>
  <c r="E52" i="32"/>
  <c r="D52" i="32"/>
  <c r="C52" i="32"/>
  <c r="B52" i="32"/>
  <c r="F51" i="32"/>
  <c r="E51" i="32"/>
  <c r="D51" i="32"/>
  <c r="C51" i="32"/>
  <c r="B51" i="32"/>
  <c r="F50" i="32"/>
  <c r="E50" i="32"/>
  <c r="D50" i="32"/>
  <c r="C50" i="32"/>
  <c r="B50" i="32"/>
  <c r="F49" i="32"/>
  <c r="E49" i="32"/>
  <c r="D49" i="32"/>
  <c r="C49" i="32"/>
  <c r="B49" i="32"/>
  <c r="F60" i="31"/>
  <c r="E60" i="31"/>
  <c r="D60" i="31"/>
  <c r="C60" i="31"/>
  <c r="B60" i="31"/>
  <c r="F58" i="31"/>
  <c r="E58" i="31"/>
  <c r="D58" i="31"/>
  <c r="C58" i="31"/>
  <c r="B58" i="31"/>
  <c r="F57" i="31"/>
  <c r="E57" i="31"/>
  <c r="D57" i="31"/>
  <c r="C57" i="31"/>
  <c r="B57" i="31"/>
  <c r="F56" i="31"/>
  <c r="E56" i="31"/>
  <c r="D56" i="31"/>
  <c r="C56" i="31"/>
  <c r="B56" i="31"/>
  <c r="F55" i="31"/>
  <c r="E55" i="31"/>
  <c r="D55" i="31"/>
  <c r="C55" i="31"/>
  <c r="B55" i="31"/>
  <c r="F54" i="31"/>
  <c r="E54" i="31"/>
  <c r="D54" i="31"/>
  <c r="C54" i="31"/>
  <c r="B54" i="31"/>
  <c r="F53" i="31"/>
  <c r="E53" i="31"/>
  <c r="D53" i="31"/>
  <c r="C53" i="31"/>
  <c r="B53" i="31"/>
  <c r="F52" i="31"/>
  <c r="E52" i="31"/>
  <c r="D52" i="31"/>
  <c r="C52" i="31"/>
  <c r="B52" i="31"/>
  <c r="F51" i="31"/>
  <c r="E51" i="31"/>
  <c r="D51" i="31"/>
  <c r="C51" i="31"/>
  <c r="B51" i="31"/>
  <c r="F50" i="31"/>
  <c r="E50" i="31"/>
  <c r="D50" i="31"/>
  <c r="C50" i="31"/>
  <c r="B50" i="31"/>
  <c r="F49" i="31"/>
  <c r="E49" i="31"/>
  <c r="D49" i="31"/>
  <c r="C49" i="31"/>
  <c r="B49" i="31"/>
  <c r="F60" i="30"/>
  <c r="E60" i="30"/>
  <c r="D60" i="30"/>
  <c r="C60" i="30"/>
  <c r="B60" i="30"/>
  <c r="F58" i="30"/>
  <c r="E58" i="30"/>
  <c r="D58" i="30"/>
  <c r="C58" i="30"/>
  <c r="B58" i="30"/>
  <c r="F57" i="30"/>
  <c r="E57" i="30"/>
  <c r="D57" i="30"/>
  <c r="C57" i="30"/>
  <c r="B57" i="30"/>
  <c r="F56" i="30"/>
  <c r="E56" i="30"/>
  <c r="D56" i="30"/>
  <c r="C56" i="30"/>
  <c r="B56" i="30"/>
  <c r="F55" i="30"/>
  <c r="E55" i="30"/>
  <c r="D55" i="30"/>
  <c r="C55" i="30"/>
  <c r="B55" i="30"/>
  <c r="F54" i="30"/>
  <c r="E54" i="30"/>
  <c r="D54" i="30"/>
  <c r="C54" i="30"/>
  <c r="B54" i="30"/>
  <c r="F53" i="30"/>
  <c r="E53" i="30"/>
  <c r="D53" i="30"/>
  <c r="C53" i="30"/>
  <c r="B53" i="30"/>
  <c r="F52" i="30"/>
  <c r="E52" i="30"/>
  <c r="D52" i="30"/>
  <c r="C52" i="30"/>
  <c r="B52" i="30"/>
  <c r="F51" i="30"/>
  <c r="E51" i="30"/>
  <c r="D51" i="30"/>
  <c r="C51" i="30"/>
  <c r="B51" i="30"/>
  <c r="F50" i="30"/>
  <c r="E50" i="30"/>
  <c r="D50" i="30"/>
  <c r="C50" i="30"/>
  <c r="B50" i="30"/>
  <c r="F49" i="30"/>
  <c r="E49" i="30"/>
  <c r="D49" i="30"/>
  <c r="C49" i="30"/>
  <c r="B49" i="30"/>
  <c r="F49" i="16"/>
  <c r="E49" i="16"/>
  <c r="D49" i="16"/>
  <c r="C49" i="16"/>
  <c r="B49" i="16"/>
  <c r="B50" i="22"/>
  <c r="C50" i="22"/>
  <c r="D50" i="22"/>
  <c r="E50" i="22"/>
  <c r="F50" i="22"/>
  <c r="B51" i="22"/>
  <c r="C51" i="22"/>
  <c r="D51" i="22"/>
  <c r="E51" i="22"/>
  <c r="F51" i="22"/>
  <c r="B52" i="22"/>
  <c r="C52" i="22"/>
  <c r="D52" i="22"/>
  <c r="E52" i="22"/>
  <c r="F52" i="22"/>
  <c r="B53" i="22"/>
  <c r="C53" i="22"/>
  <c r="D53" i="22"/>
  <c r="E53" i="22"/>
  <c r="F53" i="22"/>
  <c r="B54" i="22"/>
  <c r="C54" i="22"/>
  <c r="D54" i="22"/>
  <c r="E54" i="22"/>
  <c r="F54" i="22"/>
  <c r="B55" i="22"/>
  <c r="C55" i="22"/>
  <c r="D55" i="22"/>
  <c r="E55" i="22"/>
  <c r="F55" i="22"/>
  <c r="B56" i="22"/>
  <c r="C56" i="22"/>
  <c r="D56" i="22"/>
  <c r="E56" i="22"/>
  <c r="F56" i="22"/>
  <c r="B57" i="22"/>
  <c r="C57" i="22"/>
  <c r="D57" i="22"/>
  <c r="E57" i="22"/>
  <c r="F57" i="22"/>
  <c r="B58" i="22"/>
  <c r="C58" i="22"/>
  <c r="D58" i="22"/>
  <c r="E58" i="22"/>
  <c r="F58" i="22"/>
  <c r="B60" i="22"/>
  <c r="C60" i="22"/>
  <c r="D60" i="22"/>
  <c r="E60" i="22"/>
  <c r="F60" i="22"/>
  <c r="B49" i="22"/>
  <c r="C49" i="22"/>
  <c r="D49" i="22"/>
  <c r="E49" i="22"/>
  <c r="F49" i="22"/>
  <c r="B71" i="29"/>
  <c r="C71" i="29"/>
  <c r="D71" i="29"/>
  <c r="E71" i="29"/>
  <c r="F71" i="29"/>
  <c r="B72" i="29"/>
  <c r="C72" i="29"/>
  <c r="D72" i="29"/>
  <c r="E72" i="29"/>
  <c r="F72" i="29"/>
  <c r="B73" i="29"/>
  <c r="C73" i="29"/>
  <c r="D73" i="29"/>
  <c r="E73" i="29"/>
  <c r="F73" i="29"/>
  <c r="B74" i="29"/>
  <c r="C74" i="29"/>
  <c r="D74" i="29"/>
  <c r="E74" i="29"/>
  <c r="F74" i="29"/>
  <c r="B75" i="29"/>
  <c r="C75" i="29"/>
  <c r="D75" i="29"/>
  <c r="E75" i="29"/>
  <c r="F75" i="29"/>
  <c r="B76" i="29"/>
  <c r="C76" i="29"/>
  <c r="D76" i="29"/>
  <c r="E76" i="29"/>
  <c r="F76" i="29"/>
  <c r="B77" i="29"/>
  <c r="C77" i="29"/>
  <c r="D77" i="29"/>
  <c r="E77" i="29"/>
  <c r="F77" i="29"/>
  <c r="B78" i="29"/>
  <c r="C78" i="29"/>
  <c r="D78" i="29"/>
  <c r="E78" i="29"/>
  <c r="F78" i="29"/>
  <c r="B79" i="29"/>
  <c r="C79" i="29"/>
  <c r="D79" i="29"/>
  <c r="E79" i="29"/>
  <c r="F79" i="29"/>
  <c r="B80" i="29"/>
  <c r="C80" i="29"/>
  <c r="D80" i="29"/>
  <c r="E80" i="29"/>
  <c r="F80" i="29"/>
  <c r="B81" i="29"/>
  <c r="C81" i="29"/>
  <c r="D81" i="29"/>
  <c r="E81" i="29"/>
  <c r="F81" i="29"/>
  <c r="B83" i="29"/>
  <c r="C83" i="29"/>
  <c r="D83" i="29"/>
  <c r="E83" i="29"/>
  <c r="F83" i="29"/>
  <c r="B71" i="28"/>
  <c r="C71" i="28"/>
  <c r="D71" i="28"/>
  <c r="E71" i="28"/>
  <c r="F71" i="28"/>
  <c r="B72" i="28"/>
  <c r="C72" i="28"/>
  <c r="D72" i="28"/>
  <c r="E72" i="28"/>
  <c r="F72" i="28"/>
  <c r="B73" i="28"/>
  <c r="C73" i="28"/>
  <c r="D73" i="28"/>
  <c r="E73" i="28"/>
  <c r="F73" i="28"/>
  <c r="B74" i="28"/>
  <c r="C74" i="28"/>
  <c r="D74" i="28"/>
  <c r="E74" i="28"/>
  <c r="F74" i="28"/>
  <c r="B75" i="28"/>
  <c r="C75" i="28"/>
  <c r="D75" i="28"/>
  <c r="E75" i="28"/>
  <c r="F75" i="28"/>
  <c r="B76" i="28"/>
  <c r="C76" i="28"/>
  <c r="D76" i="28"/>
  <c r="E76" i="28"/>
  <c r="F76" i="28"/>
  <c r="B77" i="28"/>
  <c r="C77" i="28"/>
  <c r="D77" i="28"/>
  <c r="E77" i="28"/>
  <c r="F77" i="28"/>
  <c r="B78" i="28"/>
  <c r="C78" i="28"/>
  <c r="D78" i="28"/>
  <c r="E78" i="28"/>
  <c r="F78" i="28"/>
  <c r="B79" i="28"/>
  <c r="C79" i="28"/>
  <c r="D79" i="28"/>
  <c r="E79" i="28"/>
  <c r="F79" i="28"/>
  <c r="B80" i="28"/>
  <c r="C80" i="28"/>
  <c r="D80" i="28"/>
  <c r="E80" i="28"/>
  <c r="F80" i="28"/>
  <c r="B81" i="28"/>
  <c r="C81" i="28"/>
  <c r="D81" i="28"/>
  <c r="E81" i="28"/>
  <c r="F81" i="28"/>
  <c r="B83" i="28"/>
  <c r="C83" i="28"/>
  <c r="D83" i="28"/>
  <c r="E83" i="28"/>
  <c r="F83" i="28"/>
  <c r="B71" i="26"/>
  <c r="C71" i="26"/>
  <c r="D71" i="26"/>
  <c r="E71" i="26"/>
  <c r="F71" i="26"/>
  <c r="B72" i="26"/>
  <c r="C72" i="26"/>
  <c r="D72" i="26"/>
  <c r="E72" i="26"/>
  <c r="F72" i="26"/>
  <c r="B73" i="26"/>
  <c r="C73" i="26"/>
  <c r="D73" i="26"/>
  <c r="E73" i="26"/>
  <c r="F73" i="26"/>
  <c r="B74" i="26"/>
  <c r="C74" i="26"/>
  <c r="D74" i="26"/>
  <c r="E74" i="26"/>
  <c r="F74" i="26"/>
  <c r="B75" i="26"/>
  <c r="C75" i="26"/>
  <c r="D75" i="26"/>
  <c r="E75" i="26"/>
  <c r="F75" i="26"/>
  <c r="B76" i="26"/>
  <c r="C76" i="26"/>
  <c r="D76" i="26"/>
  <c r="E76" i="26"/>
  <c r="F76" i="26"/>
  <c r="B77" i="26"/>
  <c r="C77" i="26"/>
  <c r="D77" i="26"/>
  <c r="E77" i="26"/>
  <c r="F77" i="26"/>
  <c r="B78" i="26"/>
  <c r="C78" i="26"/>
  <c r="D78" i="26"/>
  <c r="E78" i="26"/>
  <c r="F78" i="26"/>
  <c r="B79" i="26"/>
  <c r="C79" i="26"/>
  <c r="D79" i="26"/>
  <c r="E79" i="26"/>
  <c r="F79" i="26"/>
  <c r="B80" i="26"/>
  <c r="C80" i="26"/>
  <c r="D80" i="26"/>
  <c r="E80" i="26"/>
  <c r="F80" i="26"/>
  <c r="B81" i="26"/>
  <c r="C81" i="26"/>
  <c r="D81" i="26"/>
  <c r="E81" i="26"/>
  <c r="F81" i="26"/>
  <c r="B83" i="26"/>
  <c r="C83" i="26"/>
  <c r="D83" i="26"/>
  <c r="E83" i="26"/>
  <c r="F83" i="26"/>
  <c r="B71" i="27"/>
  <c r="C71" i="27"/>
  <c r="D71" i="27"/>
  <c r="E71" i="27"/>
  <c r="F71" i="27"/>
  <c r="B72" i="27"/>
  <c r="C72" i="27"/>
  <c r="D72" i="27"/>
  <c r="E72" i="27"/>
  <c r="F72" i="27"/>
  <c r="B73" i="27"/>
  <c r="C73" i="27"/>
  <c r="D73" i="27"/>
  <c r="E73" i="27"/>
  <c r="F73" i="27"/>
  <c r="B74" i="27"/>
  <c r="C74" i="27"/>
  <c r="D74" i="27"/>
  <c r="E74" i="27"/>
  <c r="F74" i="27"/>
  <c r="B75" i="27"/>
  <c r="C75" i="27"/>
  <c r="D75" i="27"/>
  <c r="E75" i="27"/>
  <c r="F75" i="27"/>
  <c r="B76" i="27"/>
  <c r="C76" i="27"/>
  <c r="D76" i="27"/>
  <c r="E76" i="27"/>
  <c r="F76" i="27"/>
  <c r="B77" i="27"/>
  <c r="C77" i="27"/>
  <c r="D77" i="27"/>
  <c r="E77" i="27"/>
  <c r="F77" i="27"/>
  <c r="B78" i="27"/>
  <c r="C78" i="27"/>
  <c r="D78" i="27"/>
  <c r="E78" i="27"/>
  <c r="F78" i="27"/>
  <c r="B79" i="27"/>
  <c r="C79" i="27"/>
  <c r="D79" i="27"/>
  <c r="E79" i="27"/>
  <c r="F79" i="27"/>
  <c r="B80" i="27"/>
  <c r="C80" i="27"/>
  <c r="D80" i="27"/>
  <c r="E80" i="27"/>
  <c r="F80" i="27"/>
  <c r="B81" i="27"/>
  <c r="C81" i="27"/>
  <c r="D81" i="27"/>
  <c r="E81" i="27"/>
  <c r="F81" i="27"/>
  <c r="B83" i="27"/>
  <c r="C83" i="27"/>
  <c r="D83" i="27"/>
  <c r="E83" i="27"/>
  <c r="F83" i="27"/>
  <c r="B71" i="25"/>
  <c r="C71" i="25"/>
  <c r="D71" i="25"/>
  <c r="E71" i="25"/>
  <c r="F71" i="25"/>
  <c r="B72" i="25"/>
  <c r="C72" i="25"/>
  <c r="D72" i="25"/>
  <c r="E72" i="25"/>
  <c r="F72" i="25"/>
  <c r="B73" i="25"/>
  <c r="C73" i="25"/>
  <c r="D73" i="25"/>
  <c r="E73" i="25"/>
  <c r="F73" i="25"/>
  <c r="B74" i="25"/>
  <c r="C74" i="25"/>
  <c r="D74" i="25"/>
  <c r="E74" i="25"/>
  <c r="F74" i="25"/>
  <c r="B75" i="25"/>
  <c r="C75" i="25"/>
  <c r="D75" i="25"/>
  <c r="E75" i="25"/>
  <c r="F75" i="25"/>
  <c r="B76" i="25"/>
  <c r="C76" i="25"/>
  <c r="D76" i="25"/>
  <c r="E76" i="25"/>
  <c r="F76" i="25"/>
  <c r="B77" i="25"/>
  <c r="C77" i="25"/>
  <c r="D77" i="25"/>
  <c r="E77" i="25"/>
  <c r="F77" i="25"/>
  <c r="B78" i="25"/>
  <c r="C78" i="25"/>
  <c r="D78" i="25"/>
  <c r="E78" i="25"/>
  <c r="F78" i="25"/>
  <c r="B79" i="25"/>
  <c r="C79" i="25"/>
  <c r="D79" i="25"/>
  <c r="E79" i="25"/>
  <c r="F79" i="25"/>
  <c r="B80" i="25"/>
  <c r="C80" i="25"/>
  <c r="D80" i="25"/>
  <c r="E80" i="25"/>
  <c r="F80" i="25"/>
  <c r="B81" i="25"/>
  <c r="C81" i="25"/>
  <c r="D81" i="25"/>
  <c r="E81" i="25"/>
  <c r="F81" i="25"/>
  <c r="B83" i="25"/>
  <c r="C83" i="25"/>
  <c r="D83" i="25"/>
  <c r="E83" i="25"/>
  <c r="F83" i="25"/>
  <c r="B71" i="24"/>
  <c r="C71" i="24"/>
  <c r="D71" i="24"/>
  <c r="E71" i="24"/>
  <c r="F71" i="24"/>
  <c r="B72" i="24"/>
  <c r="C72" i="24"/>
  <c r="D72" i="24"/>
  <c r="E72" i="24"/>
  <c r="F72" i="24"/>
  <c r="B73" i="24"/>
  <c r="C73" i="24"/>
  <c r="D73" i="24"/>
  <c r="E73" i="24"/>
  <c r="F73" i="24"/>
  <c r="B74" i="24"/>
  <c r="C74" i="24"/>
  <c r="D74" i="24"/>
  <c r="E74" i="24"/>
  <c r="F74" i="24"/>
  <c r="B75" i="24"/>
  <c r="C75" i="24"/>
  <c r="D75" i="24"/>
  <c r="E75" i="24"/>
  <c r="F75" i="24"/>
  <c r="B76" i="24"/>
  <c r="C76" i="24"/>
  <c r="D76" i="24"/>
  <c r="E76" i="24"/>
  <c r="F76" i="24"/>
  <c r="B77" i="24"/>
  <c r="C77" i="24"/>
  <c r="D77" i="24"/>
  <c r="E77" i="24"/>
  <c r="F77" i="24"/>
  <c r="B78" i="24"/>
  <c r="C78" i="24"/>
  <c r="D78" i="24"/>
  <c r="E78" i="24"/>
  <c r="F78" i="24"/>
  <c r="B79" i="24"/>
  <c r="C79" i="24"/>
  <c r="D79" i="24"/>
  <c r="E79" i="24"/>
  <c r="F79" i="24"/>
  <c r="B80" i="24"/>
  <c r="C80" i="24"/>
  <c r="D80" i="24"/>
  <c r="E80" i="24"/>
  <c r="F80" i="24"/>
  <c r="B81" i="24"/>
  <c r="C81" i="24"/>
  <c r="D81" i="24"/>
  <c r="E81" i="24"/>
  <c r="F81" i="24"/>
  <c r="B83" i="24"/>
  <c r="C83" i="24"/>
  <c r="D83" i="24"/>
  <c r="E83" i="24"/>
  <c r="F83" i="24"/>
  <c r="B71" i="23"/>
  <c r="C71" i="23"/>
  <c r="D71" i="23"/>
  <c r="E71" i="23"/>
  <c r="F71" i="23"/>
  <c r="B72" i="23"/>
  <c r="C72" i="23"/>
  <c r="D72" i="23"/>
  <c r="E72" i="23"/>
  <c r="F72" i="23"/>
  <c r="B73" i="23"/>
  <c r="C73" i="23"/>
  <c r="D73" i="23"/>
  <c r="E73" i="23"/>
  <c r="F73" i="23"/>
  <c r="B74" i="23"/>
  <c r="C74" i="23"/>
  <c r="D74" i="23"/>
  <c r="E74" i="23"/>
  <c r="F74" i="23"/>
  <c r="B75" i="23"/>
  <c r="C75" i="23"/>
  <c r="D75" i="23"/>
  <c r="E75" i="23"/>
  <c r="F75" i="23"/>
  <c r="B76" i="23"/>
  <c r="C76" i="23"/>
  <c r="D76" i="23"/>
  <c r="E76" i="23"/>
  <c r="F76" i="23"/>
  <c r="B77" i="23"/>
  <c r="C77" i="23"/>
  <c r="D77" i="23"/>
  <c r="E77" i="23"/>
  <c r="F77" i="23"/>
  <c r="B78" i="23"/>
  <c r="C78" i="23"/>
  <c r="D78" i="23"/>
  <c r="E78" i="23"/>
  <c r="F78" i="23"/>
  <c r="B79" i="23"/>
  <c r="C79" i="23"/>
  <c r="D79" i="23"/>
  <c r="E79" i="23"/>
  <c r="F79" i="23"/>
  <c r="B80" i="23"/>
  <c r="C80" i="23"/>
  <c r="D80" i="23"/>
  <c r="E80" i="23"/>
  <c r="F80" i="23"/>
  <c r="B81" i="23"/>
  <c r="C81" i="23"/>
  <c r="D81" i="23"/>
  <c r="E81" i="23"/>
  <c r="F81" i="23"/>
  <c r="B83" i="23"/>
  <c r="C83" i="23"/>
  <c r="D83" i="23"/>
  <c r="E83" i="23"/>
  <c r="F83" i="23"/>
  <c r="B71" i="10"/>
  <c r="C71" i="10"/>
  <c r="D71" i="10"/>
  <c r="E71" i="10"/>
  <c r="F71" i="10"/>
  <c r="B72" i="10"/>
  <c r="C72" i="10"/>
  <c r="D72" i="10"/>
  <c r="E72" i="10"/>
  <c r="F72" i="10"/>
  <c r="B73" i="10"/>
  <c r="C73" i="10"/>
  <c r="D73" i="10"/>
  <c r="E73" i="10"/>
  <c r="F73" i="10"/>
  <c r="B74" i="10"/>
  <c r="C74" i="10"/>
  <c r="D74" i="10"/>
  <c r="E74" i="10"/>
  <c r="F74" i="10"/>
  <c r="B75" i="10"/>
  <c r="C75" i="10"/>
  <c r="D75" i="10"/>
  <c r="E75" i="10"/>
  <c r="F75" i="10"/>
  <c r="B76" i="10"/>
  <c r="C76" i="10"/>
  <c r="D76" i="10"/>
  <c r="E76" i="10"/>
  <c r="F76" i="10"/>
  <c r="B77" i="10"/>
  <c r="C77" i="10"/>
  <c r="D77" i="10"/>
  <c r="E77" i="10"/>
  <c r="F77" i="10"/>
  <c r="B78" i="10"/>
  <c r="C78" i="10"/>
  <c r="D78" i="10"/>
  <c r="E78" i="10"/>
  <c r="F78" i="10"/>
  <c r="B79" i="10"/>
  <c r="C79" i="10"/>
  <c r="D79" i="10"/>
  <c r="E79" i="10"/>
  <c r="F79" i="10"/>
  <c r="B80" i="10"/>
  <c r="C80" i="10"/>
  <c r="D80" i="10"/>
  <c r="E80" i="10"/>
  <c r="F80" i="10"/>
  <c r="B81" i="10"/>
  <c r="C81" i="10"/>
  <c r="D81" i="10"/>
  <c r="E81" i="10"/>
  <c r="F81" i="10"/>
  <c r="B83" i="10"/>
  <c r="C83" i="10"/>
  <c r="D83" i="10"/>
  <c r="E83" i="10"/>
  <c r="F83" i="10"/>
  <c r="B71" i="15"/>
  <c r="C71" i="15"/>
  <c r="D71" i="15"/>
  <c r="E71" i="15"/>
  <c r="F71" i="15"/>
  <c r="B72" i="15"/>
  <c r="C72" i="15"/>
  <c r="D72" i="15"/>
  <c r="E72" i="15"/>
  <c r="F72" i="15"/>
  <c r="B73" i="15"/>
  <c r="C73" i="15"/>
  <c r="D73" i="15"/>
  <c r="E73" i="15"/>
  <c r="F73" i="15"/>
  <c r="B74" i="15"/>
  <c r="C74" i="15"/>
  <c r="D74" i="15"/>
  <c r="E74" i="15"/>
  <c r="F74" i="15"/>
  <c r="B75" i="15"/>
  <c r="C75" i="15"/>
  <c r="D75" i="15"/>
  <c r="E75" i="15"/>
  <c r="F75" i="15"/>
  <c r="B76" i="15"/>
  <c r="C76" i="15"/>
  <c r="D76" i="15"/>
  <c r="E76" i="15"/>
  <c r="F76" i="15"/>
  <c r="B77" i="15"/>
  <c r="C77" i="15"/>
  <c r="D77" i="15"/>
  <c r="E77" i="15"/>
  <c r="F77" i="15"/>
  <c r="B78" i="15"/>
  <c r="C78" i="15"/>
  <c r="D78" i="15"/>
  <c r="E78" i="15"/>
  <c r="F78" i="15"/>
  <c r="B79" i="15"/>
  <c r="C79" i="15"/>
  <c r="D79" i="15"/>
  <c r="E79" i="15"/>
  <c r="F79" i="15"/>
  <c r="B80" i="15"/>
  <c r="C80" i="15"/>
  <c r="D80" i="15"/>
  <c r="E80" i="15"/>
  <c r="F80" i="15"/>
  <c r="B81" i="15"/>
  <c r="C81" i="15"/>
  <c r="D81" i="15"/>
  <c r="E81" i="15"/>
  <c r="F81" i="15"/>
  <c r="B83" i="15"/>
  <c r="C83" i="15"/>
  <c r="D83" i="15"/>
  <c r="E83" i="15"/>
  <c r="F83" i="15"/>
  <c r="B71" i="3"/>
  <c r="C71" i="3"/>
  <c r="D71" i="3"/>
  <c r="E71" i="3"/>
  <c r="F71" i="3"/>
  <c r="B72" i="3"/>
  <c r="C72" i="3"/>
  <c r="D72" i="3"/>
  <c r="E72" i="3"/>
  <c r="F72" i="3"/>
  <c r="B73" i="3"/>
  <c r="C73" i="3"/>
  <c r="D73" i="3"/>
  <c r="E73" i="3"/>
  <c r="F73" i="3"/>
  <c r="B74" i="3"/>
  <c r="C74" i="3"/>
  <c r="D74" i="3"/>
  <c r="E74" i="3"/>
  <c r="F74" i="3"/>
  <c r="B75" i="3"/>
  <c r="C75" i="3"/>
  <c r="D75" i="3"/>
  <c r="E75" i="3"/>
  <c r="F75" i="3"/>
  <c r="B76" i="3"/>
  <c r="C76" i="3"/>
  <c r="D76" i="3"/>
  <c r="E76" i="3"/>
  <c r="F76" i="3"/>
  <c r="B77" i="3"/>
  <c r="C77" i="3"/>
  <c r="D77" i="3"/>
  <c r="E77" i="3"/>
  <c r="F77" i="3"/>
  <c r="B78" i="3"/>
  <c r="C78" i="3"/>
  <c r="D78" i="3"/>
  <c r="E78" i="3"/>
  <c r="F78" i="3"/>
  <c r="B79" i="3"/>
  <c r="C79" i="3"/>
  <c r="D79" i="3"/>
  <c r="E79" i="3"/>
  <c r="F79" i="3"/>
  <c r="B80" i="3"/>
  <c r="C80" i="3"/>
  <c r="D80" i="3"/>
  <c r="E80" i="3"/>
  <c r="F80" i="3"/>
  <c r="B81" i="3"/>
  <c r="C81" i="3"/>
  <c r="D81" i="3"/>
  <c r="E81" i="3"/>
  <c r="F81" i="3"/>
  <c r="B83" i="3"/>
  <c r="C83" i="3"/>
  <c r="D83" i="3"/>
  <c r="E83" i="3"/>
  <c r="F83" i="3"/>
  <c r="F71" i="12"/>
  <c r="F72" i="12"/>
  <c r="F73" i="12"/>
  <c r="F74" i="12"/>
  <c r="F75" i="12"/>
  <c r="F76" i="12"/>
  <c r="F77" i="12"/>
  <c r="F78" i="12"/>
  <c r="F79" i="12"/>
  <c r="F80" i="12"/>
  <c r="F81" i="12"/>
  <c r="F83" i="12"/>
  <c r="C71" i="12"/>
  <c r="D71" i="12"/>
  <c r="E71" i="12"/>
  <c r="C72" i="12"/>
  <c r="D72" i="12"/>
  <c r="E72" i="12"/>
  <c r="C73" i="12"/>
  <c r="D73" i="12"/>
  <c r="E73" i="12"/>
  <c r="C74" i="12"/>
  <c r="D74" i="12"/>
  <c r="E74" i="12"/>
  <c r="C75" i="12"/>
  <c r="D75" i="12"/>
  <c r="E75" i="12"/>
  <c r="C76" i="12"/>
  <c r="D76" i="12"/>
  <c r="E76" i="12"/>
  <c r="C77" i="12"/>
  <c r="D77" i="12"/>
  <c r="E77" i="12"/>
  <c r="C78" i="12"/>
  <c r="D78" i="12"/>
  <c r="E78" i="12"/>
  <c r="C79" i="12"/>
  <c r="D79" i="12"/>
  <c r="E79" i="12"/>
  <c r="C80" i="12"/>
  <c r="D80" i="12"/>
  <c r="E80" i="12"/>
  <c r="C81" i="12"/>
  <c r="D81" i="12"/>
  <c r="E81" i="12"/>
  <c r="C83" i="12"/>
  <c r="D83" i="12"/>
  <c r="E83" i="12"/>
  <c r="B71" i="12"/>
  <c r="B72" i="12"/>
  <c r="B73" i="12"/>
  <c r="B74" i="12"/>
  <c r="B75" i="12"/>
  <c r="B76" i="12"/>
  <c r="B77" i="12"/>
  <c r="B78" i="12"/>
  <c r="B79" i="12"/>
  <c r="B80" i="12"/>
  <c r="B81" i="12"/>
  <c r="B83" i="12"/>
  <c r="B31" i="15"/>
  <c r="C31" i="15"/>
  <c r="D31" i="15"/>
  <c r="E31" i="15"/>
  <c r="F31" i="15"/>
  <c r="B32" i="15"/>
  <c r="C32" i="15"/>
  <c r="D32" i="15"/>
  <c r="E32" i="15"/>
  <c r="F32" i="15"/>
  <c r="B33" i="15"/>
  <c r="C33" i="15"/>
  <c r="D33" i="15"/>
  <c r="E33" i="15"/>
  <c r="F33" i="15"/>
  <c r="B34" i="15"/>
  <c r="C34" i="15"/>
  <c r="D34" i="15"/>
  <c r="E34" i="15"/>
  <c r="F34" i="15"/>
  <c r="B35" i="15"/>
  <c r="C35" i="15"/>
  <c r="D35" i="15"/>
  <c r="E35" i="15"/>
  <c r="F35" i="15"/>
  <c r="B36" i="15"/>
  <c r="C36" i="15"/>
  <c r="D36" i="15"/>
  <c r="E36" i="15"/>
  <c r="F36" i="15"/>
  <c r="B37" i="15"/>
  <c r="C37" i="15"/>
  <c r="D37" i="15"/>
  <c r="E37" i="15"/>
  <c r="F37" i="15"/>
  <c r="B38" i="15"/>
  <c r="C38" i="15"/>
  <c r="D38" i="15"/>
  <c r="E38" i="15"/>
  <c r="F38" i="15"/>
  <c r="B39" i="15"/>
  <c r="C39" i="15"/>
  <c r="D39" i="15"/>
  <c r="E39" i="15"/>
  <c r="F39" i="15"/>
  <c r="B40" i="15"/>
  <c r="C40" i="15"/>
  <c r="D40" i="15"/>
  <c r="E40" i="15"/>
  <c r="F40" i="15"/>
  <c r="B41" i="15"/>
  <c r="C41" i="15"/>
  <c r="D41" i="15"/>
  <c r="E41" i="15"/>
  <c r="F41" i="15"/>
  <c r="B43" i="15"/>
  <c r="C43" i="15"/>
  <c r="D43" i="15"/>
  <c r="E43" i="15"/>
  <c r="F43" i="15"/>
  <c r="B31" i="10"/>
  <c r="C31" i="10"/>
  <c r="D31" i="10"/>
  <c r="E31" i="10"/>
  <c r="F31" i="10"/>
  <c r="B32" i="10"/>
  <c r="C32" i="10"/>
  <c r="D32" i="10"/>
  <c r="E32" i="10"/>
  <c r="F32" i="10"/>
  <c r="B33" i="10"/>
  <c r="C33" i="10"/>
  <c r="D33" i="10"/>
  <c r="E33" i="10"/>
  <c r="F33" i="10"/>
  <c r="B34" i="10"/>
  <c r="C34" i="10"/>
  <c r="D34" i="10"/>
  <c r="E34" i="10"/>
  <c r="F34" i="10"/>
  <c r="B35" i="10"/>
  <c r="C35" i="10"/>
  <c r="D35" i="10"/>
  <c r="E35" i="10"/>
  <c r="F35" i="10"/>
  <c r="B36" i="10"/>
  <c r="C36" i="10"/>
  <c r="D36" i="10"/>
  <c r="E36" i="10"/>
  <c r="F36" i="10"/>
  <c r="B37" i="10"/>
  <c r="C37" i="10"/>
  <c r="D37" i="10"/>
  <c r="E37" i="10"/>
  <c r="F37" i="10"/>
  <c r="B38" i="10"/>
  <c r="C38" i="10"/>
  <c r="D38" i="10"/>
  <c r="E38" i="10"/>
  <c r="F38" i="10"/>
  <c r="B39" i="10"/>
  <c r="C39" i="10"/>
  <c r="D39" i="10"/>
  <c r="E39" i="10"/>
  <c r="F39" i="10"/>
  <c r="B40" i="10"/>
  <c r="C40" i="10"/>
  <c r="D40" i="10"/>
  <c r="E40" i="10"/>
  <c r="F40" i="10"/>
  <c r="B41" i="10"/>
  <c r="C41" i="10"/>
  <c r="D41" i="10"/>
  <c r="E41" i="10"/>
  <c r="F41" i="10"/>
  <c r="B43" i="10"/>
  <c r="C43" i="10"/>
  <c r="D43" i="10"/>
  <c r="E43" i="10"/>
  <c r="F43" i="10"/>
  <c r="B51" i="29"/>
  <c r="C51" i="29"/>
  <c r="D51" i="29"/>
  <c r="E51" i="29"/>
  <c r="F51" i="29"/>
  <c r="B52" i="29"/>
  <c r="C52" i="29"/>
  <c r="D52" i="29"/>
  <c r="E52" i="29"/>
  <c r="F52" i="29"/>
  <c r="B53" i="29"/>
  <c r="C53" i="29"/>
  <c r="D53" i="29"/>
  <c r="E53" i="29"/>
  <c r="F53" i="29"/>
  <c r="B54" i="29"/>
  <c r="C54" i="29"/>
  <c r="D54" i="29"/>
  <c r="E54" i="29"/>
  <c r="F54" i="29"/>
  <c r="B55" i="29"/>
  <c r="C55" i="29"/>
  <c r="D55" i="29"/>
  <c r="E55" i="29"/>
  <c r="F55" i="29"/>
  <c r="B56" i="29"/>
  <c r="C56" i="29"/>
  <c r="D56" i="29"/>
  <c r="E56" i="29"/>
  <c r="F56" i="29"/>
  <c r="B57" i="29"/>
  <c r="C57" i="29"/>
  <c r="D57" i="29"/>
  <c r="E57" i="29"/>
  <c r="F57" i="29"/>
  <c r="B58" i="29"/>
  <c r="C58" i="29"/>
  <c r="D58" i="29"/>
  <c r="E58" i="29"/>
  <c r="F58" i="29"/>
  <c r="B59" i="29"/>
  <c r="C59" i="29"/>
  <c r="D59" i="29"/>
  <c r="E59" i="29"/>
  <c r="F59" i="29"/>
  <c r="B60" i="29"/>
  <c r="C60" i="29"/>
  <c r="D60" i="29"/>
  <c r="E60" i="29"/>
  <c r="F60" i="29"/>
  <c r="B61" i="29"/>
  <c r="C61" i="29"/>
  <c r="D61" i="29"/>
  <c r="E61" i="29"/>
  <c r="F61" i="29"/>
  <c r="B63" i="29"/>
  <c r="C63" i="29"/>
  <c r="D63" i="29"/>
  <c r="E63" i="29"/>
  <c r="F63" i="29"/>
  <c r="B51" i="28"/>
  <c r="C51" i="28"/>
  <c r="D51" i="28"/>
  <c r="E51" i="28"/>
  <c r="F51" i="28"/>
  <c r="B52" i="28"/>
  <c r="C52" i="28"/>
  <c r="D52" i="28"/>
  <c r="E52" i="28"/>
  <c r="F52" i="28"/>
  <c r="B53" i="28"/>
  <c r="C53" i="28"/>
  <c r="D53" i="28"/>
  <c r="E53" i="28"/>
  <c r="F53" i="28"/>
  <c r="B54" i="28"/>
  <c r="C54" i="28"/>
  <c r="D54" i="28"/>
  <c r="E54" i="28"/>
  <c r="F54" i="28"/>
  <c r="B55" i="28"/>
  <c r="C55" i="28"/>
  <c r="D55" i="28"/>
  <c r="E55" i="28"/>
  <c r="F55" i="28"/>
  <c r="B56" i="28"/>
  <c r="C56" i="28"/>
  <c r="D56" i="28"/>
  <c r="E56" i="28"/>
  <c r="F56" i="28"/>
  <c r="B57" i="28"/>
  <c r="C57" i="28"/>
  <c r="D57" i="28"/>
  <c r="E57" i="28"/>
  <c r="F57" i="28"/>
  <c r="B58" i="28"/>
  <c r="C58" i="28"/>
  <c r="D58" i="28"/>
  <c r="E58" i="28"/>
  <c r="F58" i="28"/>
  <c r="B59" i="28"/>
  <c r="C59" i="28"/>
  <c r="D59" i="28"/>
  <c r="E59" i="28"/>
  <c r="F59" i="28"/>
  <c r="B60" i="28"/>
  <c r="C60" i="28"/>
  <c r="D60" i="28"/>
  <c r="E60" i="28"/>
  <c r="F60" i="28"/>
  <c r="B61" i="28"/>
  <c r="C61" i="28"/>
  <c r="D61" i="28"/>
  <c r="E61" i="28"/>
  <c r="F61" i="28"/>
  <c r="B63" i="28"/>
  <c r="C63" i="28"/>
  <c r="D63" i="28"/>
  <c r="E63" i="28"/>
  <c r="F63" i="28"/>
  <c r="B51" i="26"/>
  <c r="C51" i="26"/>
  <c r="D51" i="26"/>
  <c r="E51" i="26"/>
  <c r="F51" i="26"/>
  <c r="B52" i="26"/>
  <c r="C52" i="26"/>
  <c r="D52" i="26"/>
  <c r="E52" i="26"/>
  <c r="F52" i="26"/>
  <c r="B53" i="26"/>
  <c r="C53" i="26"/>
  <c r="D53" i="26"/>
  <c r="E53" i="26"/>
  <c r="F53" i="26"/>
  <c r="B54" i="26"/>
  <c r="C54" i="26"/>
  <c r="D54" i="26"/>
  <c r="E54" i="26"/>
  <c r="F54" i="26"/>
  <c r="B55" i="26"/>
  <c r="C55" i="26"/>
  <c r="D55" i="26"/>
  <c r="E55" i="26"/>
  <c r="F55" i="26"/>
  <c r="B56" i="26"/>
  <c r="C56" i="26"/>
  <c r="D56" i="26"/>
  <c r="E56" i="26"/>
  <c r="F56" i="26"/>
  <c r="B57" i="26"/>
  <c r="C57" i="26"/>
  <c r="D57" i="26"/>
  <c r="E57" i="26"/>
  <c r="F57" i="26"/>
  <c r="B58" i="26"/>
  <c r="C58" i="26"/>
  <c r="D58" i="26"/>
  <c r="E58" i="26"/>
  <c r="F58" i="26"/>
  <c r="B59" i="26"/>
  <c r="C59" i="26"/>
  <c r="D59" i="26"/>
  <c r="E59" i="26"/>
  <c r="F59" i="26"/>
  <c r="B60" i="26"/>
  <c r="C60" i="26"/>
  <c r="D60" i="26"/>
  <c r="E60" i="26"/>
  <c r="F60" i="26"/>
  <c r="B61" i="26"/>
  <c r="C61" i="26"/>
  <c r="D61" i="26"/>
  <c r="E61" i="26"/>
  <c r="F61" i="26"/>
  <c r="B63" i="26"/>
  <c r="C63" i="26"/>
  <c r="D63" i="26"/>
  <c r="E63" i="26"/>
  <c r="F63" i="26"/>
  <c r="B51" i="27"/>
  <c r="C51" i="27"/>
  <c r="D51" i="27"/>
  <c r="E51" i="27"/>
  <c r="F51" i="27"/>
  <c r="B52" i="27"/>
  <c r="C52" i="27"/>
  <c r="D52" i="27"/>
  <c r="E52" i="27"/>
  <c r="F52" i="27"/>
  <c r="B53" i="27"/>
  <c r="C53" i="27"/>
  <c r="D53" i="27"/>
  <c r="E53" i="27"/>
  <c r="F53" i="27"/>
  <c r="B54" i="27"/>
  <c r="C54" i="27"/>
  <c r="D54" i="27"/>
  <c r="E54" i="27"/>
  <c r="F54" i="27"/>
  <c r="B55" i="27"/>
  <c r="C55" i="27"/>
  <c r="D55" i="27"/>
  <c r="E55" i="27"/>
  <c r="F55" i="27"/>
  <c r="B56" i="27"/>
  <c r="C56" i="27"/>
  <c r="D56" i="27"/>
  <c r="E56" i="27"/>
  <c r="F56" i="27"/>
  <c r="B57" i="27"/>
  <c r="C57" i="27"/>
  <c r="D57" i="27"/>
  <c r="E57" i="27"/>
  <c r="F57" i="27"/>
  <c r="B58" i="27"/>
  <c r="C58" i="27"/>
  <c r="D58" i="27"/>
  <c r="E58" i="27"/>
  <c r="F58" i="27"/>
  <c r="B59" i="27"/>
  <c r="C59" i="27"/>
  <c r="D59" i="27"/>
  <c r="E59" i="27"/>
  <c r="F59" i="27"/>
  <c r="B60" i="27"/>
  <c r="C60" i="27"/>
  <c r="D60" i="27"/>
  <c r="E60" i="27"/>
  <c r="F60" i="27"/>
  <c r="B61" i="27"/>
  <c r="C61" i="27"/>
  <c r="D61" i="27"/>
  <c r="E61" i="27"/>
  <c r="F61" i="27"/>
  <c r="B63" i="27"/>
  <c r="C63" i="27"/>
  <c r="D63" i="27"/>
  <c r="E63" i="27"/>
  <c r="F63" i="27"/>
  <c r="B51" i="25"/>
  <c r="C51" i="25"/>
  <c r="D51" i="25"/>
  <c r="E51" i="25"/>
  <c r="F51" i="25"/>
  <c r="B52" i="25"/>
  <c r="C52" i="25"/>
  <c r="D52" i="25"/>
  <c r="E52" i="25"/>
  <c r="F52" i="25"/>
  <c r="B53" i="25"/>
  <c r="C53" i="25"/>
  <c r="D53" i="25"/>
  <c r="E53" i="25"/>
  <c r="F53" i="25"/>
  <c r="B54" i="25"/>
  <c r="C54" i="25"/>
  <c r="D54" i="25"/>
  <c r="E54" i="25"/>
  <c r="F54" i="25"/>
  <c r="B55" i="25"/>
  <c r="C55" i="25"/>
  <c r="D55" i="25"/>
  <c r="E55" i="25"/>
  <c r="F55" i="25"/>
  <c r="B56" i="25"/>
  <c r="C56" i="25"/>
  <c r="D56" i="25"/>
  <c r="E56" i="25"/>
  <c r="F56" i="25"/>
  <c r="B57" i="25"/>
  <c r="C57" i="25"/>
  <c r="D57" i="25"/>
  <c r="E57" i="25"/>
  <c r="F57" i="25"/>
  <c r="B58" i="25"/>
  <c r="C58" i="25"/>
  <c r="D58" i="25"/>
  <c r="E58" i="25"/>
  <c r="F58" i="25"/>
  <c r="B59" i="25"/>
  <c r="C59" i="25"/>
  <c r="D59" i="25"/>
  <c r="E59" i="25"/>
  <c r="F59" i="25"/>
  <c r="B60" i="25"/>
  <c r="C60" i="25"/>
  <c r="D60" i="25"/>
  <c r="E60" i="25"/>
  <c r="F60" i="25"/>
  <c r="B61" i="25"/>
  <c r="C61" i="25"/>
  <c r="D61" i="25"/>
  <c r="E61" i="25"/>
  <c r="F61" i="25"/>
  <c r="B63" i="25"/>
  <c r="C63" i="25"/>
  <c r="D63" i="25"/>
  <c r="E63" i="25"/>
  <c r="F63" i="25"/>
  <c r="B51" i="24"/>
  <c r="C51" i="24"/>
  <c r="D51" i="24"/>
  <c r="E51" i="24"/>
  <c r="F51" i="24"/>
  <c r="B52" i="24"/>
  <c r="C52" i="24"/>
  <c r="D52" i="24"/>
  <c r="E52" i="24"/>
  <c r="F52" i="24"/>
  <c r="B53" i="24"/>
  <c r="C53" i="24"/>
  <c r="D53" i="24"/>
  <c r="E53" i="24"/>
  <c r="F53" i="24"/>
  <c r="B54" i="24"/>
  <c r="C54" i="24"/>
  <c r="D54" i="24"/>
  <c r="E54" i="24"/>
  <c r="F54" i="24"/>
  <c r="B55" i="24"/>
  <c r="C55" i="24"/>
  <c r="D55" i="24"/>
  <c r="E55" i="24"/>
  <c r="F55" i="24"/>
  <c r="B56" i="24"/>
  <c r="C56" i="24"/>
  <c r="D56" i="24"/>
  <c r="E56" i="24"/>
  <c r="F56" i="24"/>
  <c r="B57" i="24"/>
  <c r="C57" i="24"/>
  <c r="D57" i="24"/>
  <c r="E57" i="24"/>
  <c r="F57" i="24"/>
  <c r="B58" i="24"/>
  <c r="C58" i="24"/>
  <c r="D58" i="24"/>
  <c r="E58" i="24"/>
  <c r="F58" i="24"/>
  <c r="B59" i="24"/>
  <c r="C59" i="24"/>
  <c r="D59" i="24"/>
  <c r="E59" i="24"/>
  <c r="F59" i="24"/>
  <c r="B60" i="24"/>
  <c r="C60" i="24"/>
  <c r="D60" i="24"/>
  <c r="E60" i="24"/>
  <c r="F60" i="24"/>
  <c r="B61" i="24"/>
  <c r="C61" i="24"/>
  <c r="D61" i="24"/>
  <c r="E61" i="24"/>
  <c r="F61" i="24"/>
  <c r="B63" i="24"/>
  <c r="C63" i="24"/>
  <c r="D63" i="24"/>
  <c r="E63" i="24"/>
  <c r="F63" i="24"/>
  <c r="B51" i="23"/>
  <c r="C51" i="23"/>
  <c r="D51" i="23"/>
  <c r="E51" i="23"/>
  <c r="F51" i="23"/>
  <c r="B52" i="23"/>
  <c r="C52" i="23"/>
  <c r="D52" i="23"/>
  <c r="E52" i="23"/>
  <c r="F52" i="23"/>
  <c r="B53" i="23"/>
  <c r="C53" i="23"/>
  <c r="D53" i="23"/>
  <c r="E53" i="23"/>
  <c r="F53" i="23"/>
  <c r="B54" i="23"/>
  <c r="C54" i="23"/>
  <c r="D54" i="23"/>
  <c r="E54" i="23"/>
  <c r="F54" i="23"/>
  <c r="B55" i="23"/>
  <c r="C55" i="23"/>
  <c r="D55" i="23"/>
  <c r="E55" i="23"/>
  <c r="F55" i="23"/>
  <c r="B56" i="23"/>
  <c r="C56" i="23"/>
  <c r="D56" i="23"/>
  <c r="E56" i="23"/>
  <c r="F56" i="23"/>
  <c r="B57" i="23"/>
  <c r="C57" i="23"/>
  <c r="D57" i="23"/>
  <c r="E57" i="23"/>
  <c r="F57" i="23"/>
  <c r="B58" i="23"/>
  <c r="C58" i="23"/>
  <c r="D58" i="23"/>
  <c r="E58" i="23"/>
  <c r="F58" i="23"/>
  <c r="B59" i="23"/>
  <c r="C59" i="23"/>
  <c r="D59" i="23"/>
  <c r="E59" i="23"/>
  <c r="F59" i="23"/>
  <c r="B60" i="23"/>
  <c r="C60" i="23"/>
  <c r="D60" i="23"/>
  <c r="E60" i="23"/>
  <c r="F60" i="23"/>
  <c r="B61" i="23"/>
  <c r="C61" i="23"/>
  <c r="D61" i="23"/>
  <c r="E61" i="23"/>
  <c r="F61" i="23"/>
  <c r="B63" i="23"/>
  <c r="C63" i="23"/>
  <c r="D63" i="23"/>
  <c r="E63" i="23"/>
  <c r="F63" i="23"/>
  <c r="B51" i="10"/>
  <c r="C51" i="10"/>
  <c r="D51" i="10"/>
  <c r="E51" i="10"/>
  <c r="F51" i="10"/>
  <c r="B52" i="10"/>
  <c r="C52" i="10"/>
  <c r="D52" i="10"/>
  <c r="E52" i="10"/>
  <c r="F52" i="10"/>
  <c r="B53" i="10"/>
  <c r="C53" i="10"/>
  <c r="D53" i="10"/>
  <c r="E53" i="10"/>
  <c r="F53" i="10"/>
  <c r="B54" i="10"/>
  <c r="C54" i="10"/>
  <c r="D54" i="10"/>
  <c r="E54" i="10"/>
  <c r="F54" i="10"/>
  <c r="B55" i="10"/>
  <c r="C55" i="10"/>
  <c r="D55" i="10"/>
  <c r="E55" i="10"/>
  <c r="F55" i="10"/>
  <c r="B56" i="10"/>
  <c r="C56" i="10"/>
  <c r="D56" i="10"/>
  <c r="E56" i="10"/>
  <c r="F56" i="10"/>
  <c r="B57" i="10"/>
  <c r="C57" i="10"/>
  <c r="D57" i="10"/>
  <c r="E57" i="10"/>
  <c r="F57" i="10"/>
  <c r="B58" i="10"/>
  <c r="C58" i="10"/>
  <c r="D58" i="10"/>
  <c r="E58" i="10"/>
  <c r="F58" i="10"/>
  <c r="B59" i="10"/>
  <c r="C59" i="10"/>
  <c r="D59" i="10"/>
  <c r="E59" i="10"/>
  <c r="F59" i="10"/>
  <c r="B60" i="10"/>
  <c r="C60" i="10"/>
  <c r="D60" i="10"/>
  <c r="E60" i="10"/>
  <c r="F60" i="10"/>
  <c r="B61" i="10"/>
  <c r="C61" i="10"/>
  <c r="D61" i="10"/>
  <c r="E61" i="10"/>
  <c r="F61" i="10"/>
  <c r="B63" i="10"/>
  <c r="C63" i="10"/>
  <c r="D63" i="10"/>
  <c r="E63" i="10"/>
  <c r="F63" i="10"/>
  <c r="B51" i="15"/>
  <c r="C51" i="15"/>
  <c r="D51" i="15"/>
  <c r="E51" i="15"/>
  <c r="F51" i="15"/>
  <c r="B52" i="15"/>
  <c r="C52" i="15"/>
  <c r="D52" i="15"/>
  <c r="E52" i="15"/>
  <c r="F52" i="15"/>
  <c r="B53" i="15"/>
  <c r="C53" i="15"/>
  <c r="D53" i="15"/>
  <c r="E53" i="15"/>
  <c r="F53" i="15"/>
  <c r="B54" i="15"/>
  <c r="C54" i="15"/>
  <c r="D54" i="15"/>
  <c r="E54" i="15"/>
  <c r="F54" i="15"/>
  <c r="B55" i="15"/>
  <c r="C55" i="15"/>
  <c r="D55" i="15"/>
  <c r="E55" i="15"/>
  <c r="F55" i="15"/>
  <c r="B56" i="15"/>
  <c r="C56" i="15"/>
  <c r="D56" i="15"/>
  <c r="E56" i="15"/>
  <c r="F56" i="15"/>
  <c r="B57" i="15"/>
  <c r="C57" i="15"/>
  <c r="D57" i="15"/>
  <c r="E57" i="15"/>
  <c r="F57" i="15"/>
  <c r="B58" i="15"/>
  <c r="C58" i="15"/>
  <c r="D58" i="15"/>
  <c r="E58" i="15"/>
  <c r="F58" i="15"/>
  <c r="B59" i="15"/>
  <c r="C59" i="15"/>
  <c r="D59" i="15"/>
  <c r="E59" i="15"/>
  <c r="F59" i="15"/>
  <c r="B60" i="15"/>
  <c r="C60" i="15"/>
  <c r="D60" i="15"/>
  <c r="E60" i="15"/>
  <c r="F60" i="15"/>
  <c r="B61" i="15"/>
  <c r="C61" i="15"/>
  <c r="D61" i="15"/>
  <c r="E61" i="15"/>
  <c r="F61" i="15"/>
  <c r="B63" i="15"/>
  <c r="C63" i="15"/>
  <c r="D63" i="15"/>
  <c r="E63" i="15"/>
  <c r="F63" i="15"/>
  <c r="B51" i="12"/>
  <c r="C51" i="12"/>
  <c r="D51" i="12"/>
  <c r="E51" i="12"/>
  <c r="F51" i="12"/>
  <c r="B52" i="12"/>
  <c r="C52" i="12"/>
  <c r="D52" i="12"/>
  <c r="E52" i="12"/>
  <c r="F52" i="12"/>
  <c r="B53" i="12"/>
  <c r="C53" i="12"/>
  <c r="D53" i="12"/>
  <c r="E53" i="12"/>
  <c r="F53" i="12"/>
  <c r="B54" i="12"/>
  <c r="C54" i="12"/>
  <c r="D54" i="12"/>
  <c r="E54" i="12"/>
  <c r="F54" i="12"/>
  <c r="B55" i="12"/>
  <c r="C55" i="12"/>
  <c r="D55" i="12"/>
  <c r="E55" i="12"/>
  <c r="F55" i="12"/>
  <c r="B56" i="12"/>
  <c r="C56" i="12"/>
  <c r="D56" i="12"/>
  <c r="E56" i="12"/>
  <c r="F56" i="12"/>
  <c r="B57" i="12"/>
  <c r="C57" i="12"/>
  <c r="D57" i="12"/>
  <c r="E57" i="12"/>
  <c r="F57" i="12"/>
  <c r="B58" i="12"/>
  <c r="C58" i="12"/>
  <c r="D58" i="12"/>
  <c r="E58" i="12"/>
  <c r="F58" i="12"/>
  <c r="B59" i="12"/>
  <c r="C59" i="12"/>
  <c r="D59" i="12"/>
  <c r="E59" i="12"/>
  <c r="F59" i="12"/>
  <c r="B60" i="12"/>
  <c r="C60" i="12"/>
  <c r="D60" i="12"/>
  <c r="E60" i="12"/>
  <c r="F60" i="12"/>
  <c r="B61" i="12"/>
  <c r="C61" i="12"/>
  <c r="D61" i="12"/>
  <c r="E61" i="12"/>
  <c r="F61" i="12"/>
  <c r="B63" i="12"/>
  <c r="C63" i="12"/>
  <c r="D63" i="12"/>
  <c r="E63" i="12"/>
  <c r="F63" i="12"/>
  <c r="F51" i="3"/>
  <c r="F52" i="3"/>
  <c r="F53" i="3"/>
  <c r="F54" i="3"/>
  <c r="F55" i="3"/>
  <c r="F56" i="3"/>
  <c r="F57" i="3"/>
  <c r="F58" i="3"/>
  <c r="F59" i="3"/>
  <c r="F60" i="3"/>
  <c r="F61" i="3"/>
  <c r="F63" i="3"/>
  <c r="B57" i="3"/>
  <c r="C52" i="3"/>
  <c r="D52" i="3"/>
  <c r="E52" i="3"/>
  <c r="C53" i="3"/>
  <c r="D53" i="3"/>
  <c r="E53" i="3"/>
  <c r="C54" i="3"/>
  <c r="D54" i="3"/>
  <c r="E54" i="3"/>
  <c r="C55" i="3"/>
  <c r="D55" i="3"/>
  <c r="E55" i="3"/>
  <c r="C56" i="3"/>
  <c r="D56" i="3"/>
  <c r="E56" i="3"/>
  <c r="C57" i="3"/>
  <c r="D57" i="3"/>
  <c r="E57" i="3"/>
  <c r="C58" i="3"/>
  <c r="D58" i="3"/>
  <c r="E58" i="3"/>
  <c r="C59" i="3"/>
  <c r="D59" i="3"/>
  <c r="E59" i="3"/>
  <c r="C60" i="3"/>
  <c r="D60" i="3"/>
  <c r="E60" i="3"/>
  <c r="C61" i="3"/>
  <c r="D61" i="3"/>
  <c r="E61" i="3"/>
  <c r="C63" i="3"/>
  <c r="D63" i="3"/>
  <c r="E63" i="3"/>
  <c r="C51" i="3"/>
  <c r="D51" i="3"/>
  <c r="E51" i="3"/>
  <c r="B51" i="3"/>
  <c r="B52" i="3"/>
  <c r="B53" i="3"/>
  <c r="B54" i="3"/>
  <c r="B55" i="3"/>
  <c r="B56" i="3"/>
  <c r="B58" i="3"/>
  <c r="B59" i="3"/>
  <c r="B60" i="3"/>
  <c r="B61" i="3"/>
  <c r="B63" i="3"/>
  <c r="B31" i="29"/>
  <c r="C31" i="29"/>
  <c r="D31" i="29"/>
  <c r="E31" i="29"/>
  <c r="F31" i="29"/>
  <c r="B32" i="29"/>
  <c r="C32" i="29"/>
  <c r="D32" i="29"/>
  <c r="E32" i="29"/>
  <c r="F32" i="29"/>
  <c r="B33" i="29"/>
  <c r="C33" i="29"/>
  <c r="D33" i="29"/>
  <c r="E33" i="29"/>
  <c r="F33" i="29"/>
  <c r="B34" i="29"/>
  <c r="C34" i="29"/>
  <c r="D34" i="29"/>
  <c r="E34" i="29"/>
  <c r="F34" i="29"/>
  <c r="B35" i="29"/>
  <c r="C35" i="29"/>
  <c r="D35" i="29"/>
  <c r="E35" i="29"/>
  <c r="F35" i="29"/>
  <c r="B36" i="29"/>
  <c r="C36" i="29"/>
  <c r="D36" i="29"/>
  <c r="E36" i="29"/>
  <c r="F36" i="29"/>
  <c r="B37" i="29"/>
  <c r="C37" i="29"/>
  <c r="D37" i="29"/>
  <c r="E37" i="29"/>
  <c r="F37" i="29"/>
  <c r="B38" i="29"/>
  <c r="C38" i="29"/>
  <c r="D38" i="29"/>
  <c r="E38" i="29"/>
  <c r="F38" i="29"/>
  <c r="B39" i="29"/>
  <c r="C39" i="29"/>
  <c r="D39" i="29"/>
  <c r="E39" i="29"/>
  <c r="F39" i="29"/>
  <c r="B40" i="29"/>
  <c r="C40" i="29"/>
  <c r="D40" i="29"/>
  <c r="E40" i="29"/>
  <c r="F40" i="29"/>
  <c r="B41" i="29"/>
  <c r="C41" i="29"/>
  <c r="D41" i="29"/>
  <c r="E41" i="29"/>
  <c r="F41" i="29"/>
  <c r="B43" i="29"/>
  <c r="C43" i="29"/>
  <c r="D43" i="29"/>
  <c r="E43" i="29"/>
  <c r="F43" i="29"/>
  <c r="B31" i="28"/>
  <c r="C31" i="28"/>
  <c r="D31" i="28"/>
  <c r="E31" i="28"/>
  <c r="F31" i="28"/>
  <c r="B32" i="28"/>
  <c r="C32" i="28"/>
  <c r="D32" i="28"/>
  <c r="E32" i="28"/>
  <c r="F32" i="28"/>
  <c r="B33" i="28"/>
  <c r="C33" i="28"/>
  <c r="D33" i="28"/>
  <c r="E33" i="28"/>
  <c r="F33" i="28"/>
  <c r="B34" i="28"/>
  <c r="C34" i="28"/>
  <c r="D34" i="28"/>
  <c r="E34" i="28"/>
  <c r="F34" i="28"/>
  <c r="B35" i="28"/>
  <c r="C35" i="28"/>
  <c r="D35" i="28"/>
  <c r="E35" i="28"/>
  <c r="F35" i="28"/>
  <c r="B36" i="28"/>
  <c r="C36" i="28"/>
  <c r="D36" i="28"/>
  <c r="E36" i="28"/>
  <c r="F36" i="28"/>
  <c r="B37" i="28"/>
  <c r="C37" i="28"/>
  <c r="D37" i="28"/>
  <c r="E37" i="28"/>
  <c r="F37" i="28"/>
  <c r="B38" i="28"/>
  <c r="C38" i="28"/>
  <c r="D38" i="28"/>
  <c r="E38" i="28"/>
  <c r="F38" i="28"/>
  <c r="B39" i="28"/>
  <c r="C39" i="28"/>
  <c r="D39" i="28"/>
  <c r="E39" i="28"/>
  <c r="F39" i="28"/>
  <c r="B40" i="28"/>
  <c r="C40" i="28"/>
  <c r="D40" i="28"/>
  <c r="E40" i="28"/>
  <c r="F40" i="28"/>
  <c r="B41" i="28"/>
  <c r="C41" i="28"/>
  <c r="D41" i="28"/>
  <c r="E41" i="28"/>
  <c r="F41" i="28"/>
  <c r="B43" i="28"/>
  <c r="C43" i="28"/>
  <c r="D43" i="28"/>
  <c r="E43" i="28"/>
  <c r="F43" i="28"/>
  <c r="B31" i="26"/>
  <c r="C31" i="26"/>
  <c r="D31" i="26"/>
  <c r="E31" i="26"/>
  <c r="F31" i="26"/>
  <c r="B32" i="26"/>
  <c r="C32" i="26"/>
  <c r="D32" i="26"/>
  <c r="E32" i="26"/>
  <c r="F32" i="26"/>
  <c r="B33" i="26"/>
  <c r="C33" i="26"/>
  <c r="D33" i="26"/>
  <c r="E33" i="26"/>
  <c r="F33" i="26"/>
  <c r="B34" i="26"/>
  <c r="C34" i="26"/>
  <c r="D34" i="26"/>
  <c r="E34" i="26"/>
  <c r="F34" i="26"/>
  <c r="B35" i="26"/>
  <c r="C35" i="26"/>
  <c r="D35" i="26"/>
  <c r="E35" i="26"/>
  <c r="F35" i="26"/>
  <c r="B36" i="26"/>
  <c r="C36" i="26"/>
  <c r="D36" i="26"/>
  <c r="E36" i="26"/>
  <c r="F36" i="26"/>
  <c r="B37" i="26"/>
  <c r="C37" i="26"/>
  <c r="D37" i="26"/>
  <c r="E37" i="26"/>
  <c r="F37" i="26"/>
  <c r="B38" i="26"/>
  <c r="C38" i="26"/>
  <c r="D38" i="26"/>
  <c r="E38" i="26"/>
  <c r="F38" i="26"/>
  <c r="B39" i="26"/>
  <c r="C39" i="26"/>
  <c r="D39" i="26"/>
  <c r="E39" i="26"/>
  <c r="F39" i="26"/>
  <c r="B40" i="26"/>
  <c r="C40" i="26"/>
  <c r="D40" i="26"/>
  <c r="E40" i="26"/>
  <c r="F40" i="26"/>
  <c r="B41" i="26"/>
  <c r="C41" i="26"/>
  <c r="D41" i="26"/>
  <c r="E41" i="26"/>
  <c r="F41" i="26"/>
  <c r="B43" i="26"/>
  <c r="C43" i="26"/>
  <c r="D43" i="26"/>
  <c r="E43" i="26"/>
  <c r="F43" i="26"/>
  <c r="B31" i="27"/>
  <c r="C31" i="27"/>
  <c r="D31" i="27"/>
  <c r="E31" i="27"/>
  <c r="F31" i="27"/>
  <c r="B32" i="27"/>
  <c r="C32" i="27"/>
  <c r="D32" i="27"/>
  <c r="E32" i="27"/>
  <c r="F32" i="27"/>
  <c r="B33" i="27"/>
  <c r="C33" i="27"/>
  <c r="D33" i="27"/>
  <c r="E33" i="27"/>
  <c r="F33" i="27"/>
  <c r="B34" i="27"/>
  <c r="C34" i="27"/>
  <c r="D34" i="27"/>
  <c r="E34" i="27"/>
  <c r="F34" i="27"/>
  <c r="B35" i="27"/>
  <c r="C35" i="27"/>
  <c r="D35" i="27"/>
  <c r="E35" i="27"/>
  <c r="F35" i="27"/>
  <c r="B36" i="27"/>
  <c r="C36" i="27"/>
  <c r="D36" i="27"/>
  <c r="E36" i="27"/>
  <c r="F36" i="27"/>
  <c r="B37" i="27"/>
  <c r="C37" i="27"/>
  <c r="D37" i="27"/>
  <c r="E37" i="27"/>
  <c r="F37" i="27"/>
  <c r="B38" i="27"/>
  <c r="C38" i="27"/>
  <c r="D38" i="27"/>
  <c r="E38" i="27"/>
  <c r="F38" i="27"/>
  <c r="B39" i="27"/>
  <c r="C39" i="27"/>
  <c r="D39" i="27"/>
  <c r="E39" i="27"/>
  <c r="F39" i="27"/>
  <c r="B40" i="27"/>
  <c r="C40" i="27"/>
  <c r="D40" i="27"/>
  <c r="E40" i="27"/>
  <c r="F40" i="27"/>
  <c r="B41" i="27"/>
  <c r="C41" i="27"/>
  <c r="D41" i="27"/>
  <c r="E41" i="27"/>
  <c r="F41" i="27"/>
  <c r="B43" i="27"/>
  <c r="C43" i="27"/>
  <c r="D43" i="27"/>
  <c r="E43" i="27"/>
  <c r="F43" i="27"/>
  <c r="B31" i="25"/>
  <c r="C31" i="25"/>
  <c r="D31" i="25"/>
  <c r="E31" i="25"/>
  <c r="F31" i="25"/>
  <c r="B32" i="25"/>
  <c r="C32" i="25"/>
  <c r="D32" i="25"/>
  <c r="E32" i="25"/>
  <c r="F32" i="25"/>
  <c r="B33" i="25"/>
  <c r="C33" i="25"/>
  <c r="D33" i="25"/>
  <c r="E33" i="25"/>
  <c r="F33" i="25"/>
  <c r="B34" i="25"/>
  <c r="C34" i="25"/>
  <c r="D34" i="25"/>
  <c r="E34" i="25"/>
  <c r="F34" i="25"/>
  <c r="B35" i="25"/>
  <c r="C35" i="25"/>
  <c r="D35" i="25"/>
  <c r="E35" i="25"/>
  <c r="F35" i="25"/>
  <c r="B36" i="25"/>
  <c r="C36" i="25"/>
  <c r="D36" i="25"/>
  <c r="E36" i="25"/>
  <c r="F36" i="25"/>
  <c r="B37" i="25"/>
  <c r="C37" i="25"/>
  <c r="D37" i="25"/>
  <c r="E37" i="25"/>
  <c r="F37" i="25"/>
  <c r="B38" i="25"/>
  <c r="C38" i="25"/>
  <c r="D38" i="25"/>
  <c r="E38" i="25"/>
  <c r="F38" i="25"/>
  <c r="B39" i="25"/>
  <c r="C39" i="25"/>
  <c r="D39" i="25"/>
  <c r="E39" i="25"/>
  <c r="F39" i="25"/>
  <c r="B40" i="25"/>
  <c r="C40" i="25"/>
  <c r="D40" i="25"/>
  <c r="E40" i="25"/>
  <c r="F40" i="25"/>
  <c r="B41" i="25"/>
  <c r="C41" i="25"/>
  <c r="D41" i="25"/>
  <c r="E41" i="25"/>
  <c r="F41" i="25"/>
  <c r="B43" i="25"/>
  <c r="C43" i="25"/>
  <c r="D43" i="25"/>
  <c r="E43" i="25"/>
  <c r="F43" i="25"/>
  <c r="B31" i="24"/>
  <c r="C31" i="24"/>
  <c r="D31" i="24"/>
  <c r="E31" i="24"/>
  <c r="F31" i="24"/>
  <c r="B32" i="24"/>
  <c r="C32" i="24"/>
  <c r="D32" i="24"/>
  <c r="E32" i="24"/>
  <c r="F32" i="24"/>
  <c r="B33" i="24"/>
  <c r="C33" i="24"/>
  <c r="D33" i="24"/>
  <c r="E33" i="24"/>
  <c r="F33" i="24"/>
  <c r="B34" i="24"/>
  <c r="C34" i="24"/>
  <c r="D34" i="24"/>
  <c r="E34" i="24"/>
  <c r="F34" i="24"/>
  <c r="B35" i="24"/>
  <c r="C35" i="24"/>
  <c r="D35" i="24"/>
  <c r="E35" i="24"/>
  <c r="F35" i="24"/>
  <c r="B36" i="24"/>
  <c r="C36" i="24"/>
  <c r="D36" i="24"/>
  <c r="E36" i="24"/>
  <c r="F36" i="24"/>
  <c r="B37" i="24"/>
  <c r="C37" i="24"/>
  <c r="D37" i="24"/>
  <c r="E37" i="24"/>
  <c r="F37" i="24"/>
  <c r="B38" i="24"/>
  <c r="C38" i="24"/>
  <c r="D38" i="24"/>
  <c r="E38" i="24"/>
  <c r="F38" i="24"/>
  <c r="B39" i="24"/>
  <c r="C39" i="24"/>
  <c r="D39" i="24"/>
  <c r="E39" i="24"/>
  <c r="F39" i="24"/>
  <c r="B40" i="24"/>
  <c r="C40" i="24"/>
  <c r="D40" i="24"/>
  <c r="E40" i="24"/>
  <c r="F40" i="24"/>
  <c r="B41" i="24"/>
  <c r="C41" i="24"/>
  <c r="D41" i="24"/>
  <c r="E41" i="24"/>
  <c r="F41" i="24"/>
  <c r="B43" i="24"/>
  <c r="C43" i="24"/>
  <c r="D43" i="24"/>
  <c r="E43" i="24"/>
  <c r="F43" i="24"/>
  <c r="B31" i="23"/>
  <c r="C31" i="23"/>
  <c r="D31" i="23"/>
  <c r="E31" i="23"/>
  <c r="F31" i="23"/>
  <c r="B32" i="23"/>
  <c r="C32" i="23"/>
  <c r="D32" i="23"/>
  <c r="E32" i="23"/>
  <c r="F32" i="23"/>
  <c r="B33" i="23"/>
  <c r="C33" i="23"/>
  <c r="D33" i="23"/>
  <c r="E33" i="23"/>
  <c r="F33" i="23"/>
  <c r="B34" i="23"/>
  <c r="C34" i="23"/>
  <c r="D34" i="23"/>
  <c r="E34" i="23"/>
  <c r="F34" i="23"/>
  <c r="B35" i="23"/>
  <c r="C35" i="23"/>
  <c r="D35" i="23"/>
  <c r="E35" i="23"/>
  <c r="F35" i="23"/>
  <c r="B36" i="23"/>
  <c r="C36" i="23"/>
  <c r="D36" i="23"/>
  <c r="E36" i="23"/>
  <c r="F36" i="23"/>
  <c r="B37" i="23"/>
  <c r="C37" i="23"/>
  <c r="D37" i="23"/>
  <c r="E37" i="23"/>
  <c r="F37" i="23"/>
  <c r="B38" i="23"/>
  <c r="C38" i="23"/>
  <c r="D38" i="23"/>
  <c r="E38" i="23"/>
  <c r="F38" i="23"/>
  <c r="B39" i="23"/>
  <c r="C39" i="23"/>
  <c r="D39" i="23"/>
  <c r="E39" i="23"/>
  <c r="F39" i="23"/>
  <c r="B40" i="23"/>
  <c r="C40" i="23"/>
  <c r="D40" i="23"/>
  <c r="E40" i="23"/>
  <c r="F40" i="23"/>
  <c r="B41" i="23"/>
  <c r="C41" i="23"/>
  <c r="D41" i="23"/>
  <c r="E41" i="23"/>
  <c r="F41" i="23"/>
  <c r="B43" i="23"/>
  <c r="C43" i="23"/>
  <c r="D43" i="23"/>
  <c r="E43" i="23"/>
  <c r="F43" i="23"/>
  <c r="B31" i="12"/>
  <c r="C31" i="12"/>
  <c r="D31" i="12"/>
  <c r="E31" i="12"/>
  <c r="F31" i="12"/>
  <c r="B32" i="12"/>
  <c r="C32" i="12"/>
  <c r="D32" i="12"/>
  <c r="E32" i="12"/>
  <c r="F32" i="12"/>
  <c r="B33" i="12"/>
  <c r="C33" i="12"/>
  <c r="D33" i="12"/>
  <c r="E33" i="12"/>
  <c r="F33" i="12"/>
  <c r="B34" i="12"/>
  <c r="C34" i="12"/>
  <c r="D34" i="12"/>
  <c r="E34" i="12"/>
  <c r="F34" i="12"/>
  <c r="B35" i="12"/>
  <c r="C35" i="12"/>
  <c r="D35" i="12"/>
  <c r="E35" i="12"/>
  <c r="F35" i="12"/>
  <c r="B36" i="12"/>
  <c r="C36" i="12"/>
  <c r="D36" i="12"/>
  <c r="E36" i="12"/>
  <c r="F36" i="12"/>
  <c r="B37" i="12"/>
  <c r="C37" i="12"/>
  <c r="D37" i="12"/>
  <c r="E37" i="12"/>
  <c r="F37" i="12"/>
  <c r="B38" i="12"/>
  <c r="C38" i="12"/>
  <c r="D38" i="12"/>
  <c r="E38" i="12"/>
  <c r="F38" i="12"/>
  <c r="B39" i="12"/>
  <c r="C39" i="12"/>
  <c r="D39" i="12"/>
  <c r="E39" i="12"/>
  <c r="F39" i="12"/>
  <c r="B40" i="12"/>
  <c r="C40" i="12"/>
  <c r="D40" i="12"/>
  <c r="E40" i="12"/>
  <c r="F40" i="12"/>
  <c r="B41" i="12"/>
  <c r="C41" i="12"/>
  <c r="D41" i="12"/>
  <c r="E41" i="12"/>
  <c r="F41" i="12"/>
  <c r="B43" i="12"/>
  <c r="C43" i="12"/>
  <c r="D43" i="12"/>
  <c r="E43" i="12"/>
  <c r="F43" i="12"/>
  <c r="D156" i="30" l="1"/>
  <c r="E156" i="30"/>
  <c r="D118" i="30"/>
  <c r="A1" i="35"/>
  <c r="A1" i="34"/>
  <c r="A1" i="33"/>
  <c r="A1" i="32"/>
  <c r="A1" i="31"/>
  <c r="A1" i="30"/>
  <c r="A1" i="22"/>
  <c r="A1" i="16"/>
  <c r="A1" i="29"/>
  <c r="A1" i="28"/>
  <c r="A1" i="26"/>
  <c r="A1" i="27"/>
  <c r="A1" i="25"/>
  <c r="A1" i="24"/>
  <c r="A1" i="23"/>
  <c r="A1" i="15"/>
  <c r="A1" i="10"/>
  <c r="A1" i="12"/>
  <c r="A32" i="3"/>
  <c r="C31" i="3"/>
  <c r="D31" i="3"/>
  <c r="E31" i="3"/>
  <c r="F31" i="3"/>
  <c r="C32" i="3"/>
  <c r="D32" i="3"/>
  <c r="E32" i="3"/>
  <c r="F32" i="3"/>
  <c r="C33" i="3"/>
  <c r="D33" i="3"/>
  <c r="E33" i="3"/>
  <c r="F33" i="3"/>
  <c r="C34" i="3"/>
  <c r="D34" i="3"/>
  <c r="E34" i="3"/>
  <c r="F34" i="3"/>
  <c r="C35" i="3"/>
  <c r="D35" i="3"/>
  <c r="E35" i="3"/>
  <c r="F35" i="3"/>
  <c r="C36" i="3"/>
  <c r="D36" i="3"/>
  <c r="E36" i="3"/>
  <c r="F36" i="3"/>
  <c r="C37" i="3"/>
  <c r="D37" i="3"/>
  <c r="E37" i="3"/>
  <c r="F37" i="3"/>
  <c r="C38" i="3"/>
  <c r="D38" i="3"/>
  <c r="E38" i="3"/>
  <c r="F38" i="3"/>
  <c r="C39" i="3"/>
  <c r="D39" i="3"/>
  <c r="E39" i="3"/>
  <c r="F39" i="3"/>
  <c r="C40" i="3"/>
  <c r="D40" i="3"/>
  <c r="E40" i="3"/>
  <c r="F40" i="3"/>
  <c r="C41" i="3"/>
  <c r="D41" i="3"/>
  <c r="E41" i="3"/>
  <c r="F41" i="3"/>
  <c r="C43" i="3"/>
  <c r="D43" i="3"/>
  <c r="E43" i="3"/>
  <c r="F43" i="3"/>
  <c r="B31" i="3"/>
  <c r="B32" i="3"/>
  <c r="B33" i="3"/>
  <c r="B34" i="3"/>
  <c r="B35" i="3"/>
  <c r="B36" i="3"/>
  <c r="B37" i="3"/>
  <c r="B38" i="3"/>
  <c r="B39" i="3"/>
  <c r="B40" i="3"/>
  <c r="B41" i="3"/>
  <c r="B43" i="3"/>
  <c r="B99" i="34" l="1"/>
  <c r="B118" i="34" s="1"/>
  <c r="A119" i="35"/>
  <c r="A138" i="35" s="1"/>
  <c r="A157" i="35" s="1"/>
  <c r="A118" i="35"/>
  <c r="A137" i="35" s="1"/>
  <c r="A156" i="35" s="1"/>
  <c r="A117" i="35"/>
  <c r="A136" i="35" s="1"/>
  <c r="A155" i="35" s="1"/>
  <c r="A116" i="35"/>
  <c r="A135" i="35" s="1"/>
  <c r="A154" i="35" s="1"/>
  <c r="A115" i="35"/>
  <c r="A134" i="35" s="1"/>
  <c r="A153" i="35" s="1"/>
  <c r="A114" i="35"/>
  <c r="A133" i="35" s="1"/>
  <c r="A152" i="35" s="1"/>
  <c r="A113" i="35"/>
  <c r="A132" i="35" s="1"/>
  <c r="A151" i="35" s="1"/>
  <c r="A112" i="35"/>
  <c r="A131" i="35" s="1"/>
  <c r="A150" i="35" s="1"/>
  <c r="A111" i="35"/>
  <c r="A130" i="35" s="1"/>
  <c r="A149" i="35" s="1"/>
  <c r="A110" i="35"/>
  <c r="A129" i="35" s="1"/>
  <c r="A148" i="35" s="1"/>
  <c r="A109" i="35"/>
  <c r="A128" i="35" s="1"/>
  <c r="A147" i="35" s="1"/>
  <c r="A108" i="35"/>
  <c r="A127" i="35" s="1"/>
  <c r="A146" i="35" s="1"/>
  <c r="F99" i="35"/>
  <c r="E99" i="35"/>
  <c r="D99" i="35"/>
  <c r="C99" i="35"/>
  <c r="B99" i="35"/>
  <c r="B118" i="35" s="1"/>
  <c r="A59" i="35"/>
  <c r="A78" i="35" s="1"/>
  <c r="A41" i="35"/>
  <c r="A60" i="35" s="1"/>
  <c r="A79" i="35" s="1"/>
  <c r="A40" i="35"/>
  <c r="A39" i="35"/>
  <c r="A58" i="35" s="1"/>
  <c r="A77" i="35" s="1"/>
  <c r="A38" i="35"/>
  <c r="A57" i="35" s="1"/>
  <c r="A76" i="35" s="1"/>
  <c r="A37" i="35"/>
  <c r="A56" i="35" s="1"/>
  <c r="A75" i="35" s="1"/>
  <c r="A36" i="35"/>
  <c r="A55" i="35" s="1"/>
  <c r="A74" i="35" s="1"/>
  <c r="A35" i="35"/>
  <c r="A54" i="35" s="1"/>
  <c r="A73" i="35" s="1"/>
  <c r="A34" i="35"/>
  <c r="A53" i="35" s="1"/>
  <c r="A72" i="35" s="1"/>
  <c r="A33" i="35"/>
  <c r="A52" i="35" s="1"/>
  <c r="A71" i="35" s="1"/>
  <c r="A32" i="35"/>
  <c r="A51" i="35" s="1"/>
  <c r="A31" i="35"/>
  <c r="A50" i="35" s="1"/>
  <c r="A69" i="35" s="1"/>
  <c r="A30" i="35"/>
  <c r="A49" i="35" s="1"/>
  <c r="A68" i="35" s="1"/>
  <c r="F21" i="35"/>
  <c r="E21" i="35"/>
  <c r="D21" i="35"/>
  <c r="C21" i="35"/>
  <c r="B21" i="35"/>
  <c r="B40" i="35" s="1"/>
  <c r="A119" i="34"/>
  <c r="A138" i="34" s="1"/>
  <c r="A157" i="34" s="1"/>
  <c r="A118" i="34"/>
  <c r="A137" i="34" s="1"/>
  <c r="A156" i="34" s="1"/>
  <c r="A117" i="34"/>
  <c r="A136" i="34" s="1"/>
  <c r="A155" i="34" s="1"/>
  <c r="A116" i="34"/>
  <c r="A135" i="34" s="1"/>
  <c r="A154" i="34" s="1"/>
  <c r="A115" i="34"/>
  <c r="A134" i="34" s="1"/>
  <c r="A153" i="34" s="1"/>
  <c r="A114" i="34"/>
  <c r="A133" i="34" s="1"/>
  <c r="A152" i="34" s="1"/>
  <c r="A113" i="34"/>
  <c r="A132" i="34" s="1"/>
  <c r="A151" i="34" s="1"/>
  <c r="A112" i="34"/>
  <c r="A131" i="34" s="1"/>
  <c r="A150" i="34" s="1"/>
  <c r="A111" i="34"/>
  <c r="A130" i="34" s="1"/>
  <c r="A149" i="34" s="1"/>
  <c r="A110" i="34"/>
  <c r="A129" i="34" s="1"/>
  <c r="A148" i="34" s="1"/>
  <c r="A109" i="34"/>
  <c r="A128" i="34" s="1"/>
  <c r="A147" i="34" s="1"/>
  <c r="A108" i="34"/>
  <c r="A127" i="34" s="1"/>
  <c r="A146" i="34" s="1"/>
  <c r="F99" i="34"/>
  <c r="E99" i="34"/>
  <c r="D99" i="34"/>
  <c r="C99" i="34"/>
  <c r="A41" i="34"/>
  <c r="A60" i="34" s="1"/>
  <c r="A79" i="34" s="1"/>
  <c r="A40" i="34"/>
  <c r="A59" i="34" s="1"/>
  <c r="A78" i="34" s="1"/>
  <c r="A39" i="34"/>
  <c r="A58" i="34" s="1"/>
  <c r="A77" i="34" s="1"/>
  <c r="A38" i="34"/>
  <c r="A57" i="34" s="1"/>
  <c r="A76" i="34" s="1"/>
  <c r="A37" i="34"/>
  <c r="A56" i="34" s="1"/>
  <c r="A75" i="34" s="1"/>
  <c r="A36" i="34"/>
  <c r="A55" i="34" s="1"/>
  <c r="A74" i="34" s="1"/>
  <c r="A35" i="34"/>
  <c r="A54" i="34" s="1"/>
  <c r="A73" i="34" s="1"/>
  <c r="A34" i="34"/>
  <c r="A53" i="34" s="1"/>
  <c r="A72" i="34" s="1"/>
  <c r="A33" i="34"/>
  <c r="A52" i="34" s="1"/>
  <c r="A71" i="34" s="1"/>
  <c r="A32" i="34"/>
  <c r="A51" i="34" s="1"/>
  <c r="A31" i="34"/>
  <c r="A50" i="34" s="1"/>
  <c r="A69" i="34" s="1"/>
  <c r="A30" i="34"/>
  <c r="A49" i="34" s="1"/>
  <c r="A68" i="34" s="1"/>
  <c r="F21" i="34"/>
  <c r="E21" i="34"/>
  <c r="D21" i="34"/>
  <c r="C21" i="34"/>
  <c r="B21" i="34"/>
  <c r="B40" i="34" s="1"/>
  <c r="A119" i="33"/>
  <c r="A138" i="33" s="1"/>
  <c r="A157" i="33" s="1"/>
  <c r="A118" i="33"/>
  <c r="A137" i="33" s="1"/>
  <c r="A156" i="33" s="1"/>
  <c r="A117" i="33"/>
  <c r="A136" i="33" s="1"/>
  <c r="A155" i="33" s="1"/>
  <c r="A116" i="33"/>
  <c r="A135" i="33" s="1"/>
  <c r="A154" i="33" s="1"/>
  <c r="A115" i="33"/>
  <c r="A134" i="33" s="1"/>
  <c r="A153" i="33" s="1"/>
  <c r="A114" i="33"/>
  <c r="A133" i="33" s="1"/>
  <c r="A152" i="33" s="1"/>
  <c r="A113" i="33"/>
  <c r="A132" i="33" s="1"/>
  <c r="A151" i="33" s="1"/>
  <c r="A112" i="33"/>
  <c r="A131" i="33" s="1"/>
  <c r="A150" i="33" s="1"/>
  <c r="A111" i="33"/>
  <c r="A130" i="33" s="1"/>
  <c r="A149" i="33" s="1"/>
  <c r="A110" i="33"/>
  <c r="A129" i="33" s="1"/>
  <c r="A148" i="33" s="1"/>
  <c r="A109" i="33"/>
  <c r="A128" i="33" s="1"/>
  <c r="A147" i="33" s="1"/>
  <c r="A108" i="33"/>
  <c r="A127" i="33" s="1"/>
  <c r="A146" i="33" s="1"/>
  <c r="F99" i="33"/>
  <c r="D99" i="33"/>
  <c r="B118" i="33"/>
  <c r="A57" i="33"/>
  <c r="A76" i="33" s="1"/>
  <c r="A41" i="33"/>
  <c r="A60" i="33" s="1"/>
  <c r="A79" i="33" s="1"/>
  <c r="A40" i="33"/>
  <c r="A59" i="33" s="1"/>
  <c r="A78" i="33" s="1"/>
  <c r="A39" i="33"/>
  <c r="A58" i="33" s="1"/>
  <c r="A77" i="33" s="1"/>
  <c r="A38" i="33"/>
  <c r="A37" i="33"/>
  <c r="A56" i="33" s="1"/>
  <c r="A75" i="33" s="1"/>
  <c r="A36" i="33"/>
  <c r="A55" i="33" s="1"/>
  <c r="A74" i="33" s="1"/>
  <c r="A35" i="33"/>
  <c r="A54" i="33" s="1"/>
  <c r="A73" i="33" s="1"/>
  <c r="A34" i="33"/>
  <c r="A53" i="33" s="1"/>
  <c r="A72" i="33" s="1"/>
  <c r="A33" i="33"/>
  <c r="A52" i="33" s="1"/>
  <c r="A71" i="33" s="1"/>
  <c r="A32" i="33"/>
  <c r="A51" i="33" s="1"/>
  <c r="A31" i="33"/>
  <c r="A50" i="33" s="1"/>
  <c r="A69" i="33" s="1"/>
  <c r="A30" i="33"/>
  <c r="A49" i="33" s="1"/>
  <c r="A68" i="33" s="1"/>
  <c r="F21" i="33"/>
  <c r="E21" i="33"/>
  <c r="B40" i="33"/>
  <c r="A129" i="32"/>
  <c r="A148" i="32" s="1"/>
  <c r="A119" i="32"/>
  <c r="A138" i="32" s="1"/>
  <c r="A157" i="32" s="1"/>
  <c r="A118" i="32"/>
  <c r="A137" i="32" s="1"/>
  <c r="A156" i="32" s="1"/>
  <c r="A117" i="32"/>
  <c r="A136" i="32" s="1"/>
  <c r="A155" i="32" s="1"/>
  <c r="A116" i="32"/>
  <c r="A135" i="32" s="1"/>
  <c r="A154" i="32" s="1"/>
  <c r="A115" i="32"/>
  <c r="A134" i="32" s="1"/>
  <c r="A153" i="32" s="1"/>
  <c r="A114" i="32"/>
  <c r="A133" i="32" s="1"/>
  <c r="A152" i="32" s="1"/>
  <c r="A113" i="32"/>
  <c r="A132" i="32" s="1"/>
  <c r="A151" i="32" s="1"/>
  <c r="A112" i="32"/>
  <c r="A131" i="32" s="1"/>
  <c r="A150" i="32" s="1"/>
  <c r="A111" i="32"/>
  <c r="A130" i="32" s="1"/>
  <c r="A149" i="32" s="1"/>
  <c r="A110" i="32"/>
  <c r="A109" i="32"/>
  <c r="A128" i="32" s="1"/>
  <c r="A147" i="32" s="1"/>
  <c r="A108" i="32"/>
  <c r="A127" i="32" s="1"/>
  <c r="A146" i="32" s="1"/>
  <c r="B118" i="32"/>
  <c r="A41" i="32"/>
  <c r="A60" i="32" s="1"/>
  <c r="A79" i="32" s="1"/>
  <c r="A40" i="32"/>
  <c r="A59" i="32" s="1"/>
  <c r="A78" i="32" s="1"/>
  <c r="A39" i="32"/>
  <c r="A58" i="32" s="1"/>
  <c r="A77" i="32" s="1"/>
  <c r="A38" i="32"/>
  <c r="A57" i="32" s="1"/>
  <c r="A76" i="32" s="1"/>
  <c r="A37" i="32"/>
  <c r="A56" i="32" s="1"/>
  <c r="A75" i="32" s="1"/>
  <c r="A36" i="32"/>
  <c r="A55" i="32" s="1"/>
  <c r="A74" i="32" s="1"/>
  <c r="A35" i="32"/>
  <c r="A54" i="32" s="1"/>
  <c r="A73" i="32" s="1"/>
  <c r="A34" i="32"/>
  <c r="A53" i="32" s="1"/>
  <c r="A72" i="32" s="1"/>
  <c r="A33" i="32"/>
  <c r="A52" i="32" s="1"/>
  <c r="A71" i="32" s="1"/>
  <c r="A32" i="32"/>
  <c r="A51" i="32" s="1"/>
  <c r="A31" i="32"/>
  <c r="A50" i="32" s="1"/>
  <c r="A69" i="32" s="1"/>
  <c r="A30" i="32"/>
  <c r="A49" i="32" s="1"/>
  <c r="A68" i="32" s="1"/>
  <c r="B40" i="32"/>
  <c r="A135" i="31"/>
  <c r="A154" i="31" s="1"/>
  <c r="A131" i="31"/>
  <c r="A150" i="31" s="1"/>
  <c r="A119" i="31"/>
  <c r="A138" i="31" s="1"/>
  <c r="A157" i="31" s="1"/>
  <c r="A118" i="31"/>
  <c r="A137" i="31" s="1"/>
  <c r="A156" i="31" s="1"/>
  <c r="A117" i="31"/>
  <c r="A136" i="31" s="1"/>
  <c r="A155" i="31" s="1"/>
  <c r="A116" i="31"/>
  <c r="A115" i="31"/>
  <c r="A134" i="31" s="1"/>
  <c r="A153" i="31" s="1"/>
  <c r="A114" i="31"/>
  <c r="A133" i="31" s="1"/>
  <c r="A152" i="31" s="1"/>
  <c r="A113" i="31"/>
  <c r="A132" i="31" s="1"/>
  <c r="A151" i="31" s="1"/>
  <c r="A112" i="31"/>
  <c r="A111" i="31"/>
  <c r="A130" i="31" s="1"/>
  <c r="A149" i="31" s="1"/>
  <c r="A110" i="31"/>
  <c r="A129" i="31" s="1"/>
  <c r="A148" i="31" s="1"/>
  <c r="A109" i="31"/>
  <c r="A128" i="31" s="1"/>
  <c r="A147" i="31" s="1"/>
  <c r="A108" i="31"/>
  <c r="A127" i="31" s="1"/>
  <c r="A146" i="31" s="1"/>
  <c r="F99" i="31"/>
  <c r="E99" i="31"/>
  <c r="D99" i="31"/>
  <c r="C99" i="31"/>
  <c r="B99" i="31"/>
  <c r="B118" i="31" s="1"/>
  <c r="A59" i="31"/>
  <c r="A78" i="31" s="1"/>
  <c r="A57" i="31"/>
  <c r="A76" i="31" s="1"/>
  <c r="A50" i="31"/>
  <c r="A69" i="31" s="1"/>
  <c r="A41" i="31"/>
  <c r="A60" i="31" s="1"/>
  <c r="A79" i="31" s="1"/>
  <c r="A40" i="31"/>
  <c r="A39" i="31"/>
  <c r="A58" i="31" s="1"/>
  <c r="A77" i="31" s="1"/>
  <c r="A38" i="31"/>
  <c r="A37" i="31"/>
  <c r="A56" i="31" s="1"/>
  <c r="A75" i="31" s="1"/>
  <c r="A36" i="31"/>
  <c r="A55" i="31" s="1"/>
  <c r="A74" i="31" s="1"/>
  <c r="A35" i="31"/>
  <c r="A34" i="31"/>
  <c r="A53" i="31" s="1"/>
  <c r="A72" i="31" s="1"/>
  <c r="A33" i="31"/>
  <c r="A52" i="31" s="1"/>
  <c r="A71" i="31" s="1"/>
  <c r="A32" i="31"/>
  <c r="A51" i="31" s="1"/>
  <c r="A31" i="31"/>
  <c r="A30" i="31"/>
  <c r="A49" i="31" s="1"/>
  <c r="A68" i="31" s="1"/>
  <c r="F21" i="31"/>
  <c r="E21" i="31"/>
  <c r="D21" i="31"/>
  <c r="C21" i="31"/>
  <c r="B21" i="31"/>
  <c r="B40" i="31" s="1"/>
  <c r="A119" i="30"/>
  <c r="A138" i="30" s="1"/>
  <c r="A157" i="30" s="1"/>
  <c r="A118" i="30"/>
  <c r="A137" i="30" s="1"/>
  <c r="A156" i="30" s="1"/>
  <c r="A117" i="30"/>
  <c r="A136" i="30" s="1"/>
  <c r="A155" i="30" s="1"/>
  <c r="A116" i="30"/>
  <c r="A135" i="30" s="1"/>
  <c r="A154" i="30" s="1"/>
  <c r="A115" i="30"/>
  <c r="A134" i="30" s="1"/>
  <c r="A153" i="30" s="1"/>
  <c r="A114" i="30"/>
  <c r="A133" i="30" s="1"/>
  <c r="A152" i="30" s="1"/>
  <c r="A113" i="30"/>
  <c r="A132" i="30" s="1"/>
  <c r="A151" i="30" s="1"/>
  <c r="A112" i="30"/>
  <c r="A131" i="30" s="1"/>
  <c r="A150" i="30" s="1"/>
  <c r="A111" i="30"/>
  <c r="A130" i="30" s="1"/>
  <c r="A149" i="30" s="1"/>
  <c r="A110" i="30"/>
  <c r="A129" i="30" s="1"/>
  <c r="A148" i="30" s="1"/>
  <c r="A109" i="30"/>
  <c r="A128" i="30" s="1"/>
  <c r="A147" i="30" s="1"/>
  <c r="A108" i="30"/>
  <c r="A127" i="30" s="1"/>
  <c r="A146" i="30" s="1"/>
  <c r="A41" i="30"/>
  <c r="A60" i="30" s="1"/>
  <c r="A79" i="30" s="1"/>
  <c r="A40" i="30"/>
  <c r="A59" i="30" s="1"/>
  <c r="A78" i="30" s="1"/>
  <c r="A39" i="30"/>
  <c r="A58" i="30" s="1"/>
  <c r="A77" i="30" s="1"/>
  <c r="A38" i="30"/>
  <c r="A57" i="30" s="1"/>
  <c r="A76" i="30" s="1"/>
  <c r="A37" i="30"/>
  <c r="A56" i="30" s="1"/>
  <c r="A75" i="30" s="1"/>
  <c r="A36" i="30"/>
  <c r="A55" i="30" s="1"/>
  <c r="A74" i="30" s="1"/>
  <c r="A35" i="30"/>
  <c r="A54" i="30" s="1"/>
  <c r="A73" i="30" s="1"/>
  <c r="A34" i="30"/>
  <c r="A53" i="30" s="1"/>
  <c r="A72" i="30" s="1"/>
  <c r="A33" i="30"/>
  <c r="A52" i="30" s="1"/>
  <c r="A71" i="30" s="1"/>
  <c r="A32" i="30"/>
  <c r="A51" i="30" s="1"/>
  <c r="A70" i="30" s="1"/>
  <c r="A31" i="30"/>
  <c r="A50" i="30" s="1"/>
  <c r="A69" i="30" s="1"/>
  <c r="A30" i="30"/>
  <c r="A49" i="30" s="1"/>
  <c r="A68" i="30" s="1"/>
  <c r="F21" i="30"/>
  <c r="C21" i="30"/>
  <c r="B21" i="30"/>
  <c r="B40" i="30" s="1"/>
  <c r="A119" i="22"/>
  <c r="A138" i="22" s="1"/>
  <c r="A157" i="22" s="1"/>
  <c r="A118" i="22"/>
  <c r="A137" i="22" s="1"/>
  <c r="A156" i="22" s="1"/>
  <c r="A117" i="22"/>
  <c r="A136" i="22" s="1"/>
  <c r="A155" i="22" s="1"/>
  <c r="A116" i="22"/>
  <c r="A135" i="22" s="1"/>
  <c r="A154" i="22" s="1"/>
  <c r="A115" i="22"/>
  <c r="A134" i="22" s="1"/>
  <c r="A153" i="22" s="1"/>
  <c r="A114" i="22"/>
  <c r="A133" i="22" s="1"/>
  <c r="A152" i="22" s="1"/>
  <c r="A113" i="22"/>
  <c r="A132" i="22" s="1"/>
  <c r="A151" i="22" s="1"/>
  <c r="A112" i="22"/>
  <c r="A131" i="22" s="1"/>
  <c r="A150" i="22" s="1"/>
  <c r="A111" i="22"/>
  <c r="A130" i="22" s="1"/>
  <c r="A149" i="22" s="1"/>
  <c r="A110" i="22"/>
  <c r="A129" i="22" s="1"/>
  <c r="A148" i="22" s="1"/>
  <c r="A109" i="22"/>
  <c r="A128" i="22" s="1"/>
  <c r="A147" i="22" s="1"/>
  <c r="A108" i="22"/>
  <c r="A127" i="22" s="1"/>
  <c r="A146" i="22" s="1"/>
  <c r="F99" i="22"/>
  <c r="E99" i="22"/>
  <c r="D99" i="22"/>
  <c r="C99" i="22"/>
  <c r="B99" i="22"/>
  <c r="B118" i="22" s="1"/>
  <c r="A41" i="22"/>
  <c r="A60" i="22" s="1"/>
  <c r="A79" i="22" s="1"/>
  <c r="A40" i="22"/>
  <c r="A59" i="22" s="1"/>
  <c r="A78" i="22" s="1"/>
  <c r="A39" i="22"/>
  <c r="A58" i="22" s="1"/>
  <c r="A77" i="22" s="1"/>
  <c r="A38" i="22"/>
  <c r="A57" i="22" s="1"/>
  <c r="A76" i="22" s="1"/>
  <c r="A37" i="22"/>
  <c r="A56" i="22" s="1"/>
  <c r="A75" i="22" s="1"/>
  <c r="A36" i="22"/>
  <c r="A55" i="22" s="1"/>
  <c r="A74" i="22" s="1"/>
  <c r="A35" i="22"/>
  <c r="A34" i="22"/>
  <c r="A53" i="22" s="1"/>
  <c r="A72" i="22" s="1"/>
  <c r="A33" i="22"/>
  <c r="A52" i="22" s="1"/>
  <c r="A71" i="22" s="1"/>
  <c r="A32" i="22"/>
  <c r="A51" i="22" s="1"/>
  <c r="A31" i="22"/>
  <c r="A50" i="22" s="1"/>
  <c r="A69" i="22" s="1"/>
  <c r="A30" i="22"/>
  <c r="A49" i="22" s="1"/>
  <c r="A68" i="22" s="1"/>
  <c r="F21" i="22"/>
  <c r="E21" i="22"/>
  <c r="D21" i="22"/>
  <c r="C21" i="22"/>
  <c r="B21" i="22"/>
  <c r="B40" i="22" s="1"/>
  <c r="A109" i="16"/>
  <c r="A128" i="16" s="1"/>
  <c r="A147" i="16" s="1"/>
  <c r="A110" i="16"/>
  <c r="A129" i="16" s="1"/>
  <c r="A148" i="16" s="1"/>
  <c r="A111" i="16"/>
  <c r="A130" i="16" s="1"/>
  <c r="A149" i="16" s="1"/>
  <c r="A112" i="16"/>
  <c r="A131" i="16" s="1"/>
  <c r="A150" i="16" s="1"/>
  <c r="A113" i="16"/>
  <c r="A132" i="16" s="1"/>
  <c r="A151" i="16" s="1"/>
  <c r="A114" i="16"/>
  <c r="A133" i="16" s="1"/>
  <c r="A152" i="16" s="1"/>
  <c r="A115" i="16"/>
  <c r="A134" i="16" s="1"/>
  <c r="A153" i="16" s="1"/>
  <c r="A116" i="16"/>
  <c r="A135" i="16" s="1"/>
  <c r="A154" i="16" s="1"/>
  <c r="A117" i="16"/>
  <c r="A136" i="16" s="1"/>
  <c r="A155" i="16" s="1"/>
  <c r="A118" i="16"/>
  <c r="A137" i="16" s="1"/>
  <c r="A156" i="16" s="1"/>
  <c r="A119" i="16"/>
  <c r="A138" i="16" s="1"/>
  <c r="A157" i="16" s="1"/>
  <c r="A108" i="16"/>
  <c r="A127" i="16" s="1"/>
  <c r="A146" i="16" s="1"/>
  <c r="B118" i="16"/>
  <c r="A31" i="16"/>
  <c r="A50" i="16" s="1"/>
  <c r="A32" i="16"/>
  <c r="A51" i="16" s="1"/>
  <c r="A33" i="16"/>
  <c r="A52" i="16" s="1"/>
  <c r="A71" i="16" s="1"/>
  <c r="A34" i="16"/>
  <c r="A53" i="16" s="1"/>
  <c r="A72" i="16" s="1"/>
  <c r="A35" i="16"/>
  <c r="A36" i="16"/>
  <c r="A37" i="16"/>
  <c r="A38" i="16"/>
  <c r="A39" i="16"/>
  <c r="A40" i="16"/>
  <c r="A41" i="16"/>
  <c r="A30" i="16"/>
  <c r="B40" i="16"/>
  <c r="A70" i="31" l="1"/>
  <c r="B156" i="33"/>
  <c r="B137" i="33"/>
  <c r="C118" i="33"/>
  <c r="F118" i="22"/>
  <c r="F156" i="22"/>
  <c r="E156" i="22"/>
  <c r="B137" i="32"/>
  <c r="C118" i="32"/>
  <c r="B156" i="32"/>
  <c r="E40" i="33"/>
  <c r="D59" i="33"/>
  <c r="D78" i="33"/>
  <c r="C137" i="32"/>
  <c r="D118" i="32"/>
  <c r="C156" i="32"/>
  <c r="F78" i="33"/>
  <c r="E78" i="33"/>
  <c r="F59" i="33"/>
  <c r="F40" i="33"/>
  <c r="E59" i="33"/>
  <c r="D40" i="30"/>
  <c r="C59" i="30"/>
  <c r="C78" i="30"/>
  <c r="D137" i="32"/>
  <c r="E118" i="32"/>
  <c r="D156" i="32"/>
  <c r="A54" i="31"/>
  <c r="A73" i="31" s="1"/>
  <c r="F118" i="32"/>
  <c r="E137" i="32"/>
  <c r="F137" i="32"/>
  <c r="F156" i="32"/>
  <c r="E156" i="32"/>
  <c r="C118" i="35"/>
  <c r="B156" i="35"/>
  <c r="B137" i="35"/>
  <c r="B78" i="32"/>
  <c r="C40" i="32"/>
  <c r="B59" i="32"/>
  <c r="D118" i="35"/>
  <c r="C156" i="35"/>
  <c r="C137" i="35"/>
  <c r="C78" i="32"/>
  <c r="D40" i="32"/>
  <c r="C59" i="32"/>
  <c r="E118" i="35"/>
  <c r="D156" i="35"/>
  <c r="D137" i="35"/>
  <c r="C40" i="30"/>
  <c r="B59" i="30"/>
  <c r="B78" i="30"/>
  <c r="B137" i="31"/>
  <c r="B156" i="31"/>
  <c r="C118" i="31"/>
  <c r="D78" i="32"/>
  <c r="E40" i="32"/>
  <c r="D59" i="32"/>
  <c r="F118" i="35"/>
  <c r="F156" i="35"/>
  <c r="E156" i="35"/>
  <c r="F137" i="35"/>
  <c r="E137" i="35"/>
  <c r="F118" i="16"/>
  <c r="E156" i="16"/>
  <c r="F156" i="16"/>
  <c r="B78" i="31"/>
  <c r="C40" i="31"/>
  <c r="B59" i="31"/>
  <c r="C156" i="31"/>
  <c r="D118" i="31"/>
  <c r="C137" i="31"/>
  <c r="F78" i="32"/>
  <c r="E78" i="32"/>
  <c r="F59" i="32"/>
  <c r="F40" i="32"/>
  <c r="E59" i="32"/>
  <c r="B78" i="35"/>
  <c r="C40" i="35"/>
  <c r="B59" i="35"/>
  <c r="D40" i="31"/>
  <c r="C59" i="31"/>
  <c r="C78" i="31"/>
  <c r="D156" i="31"/>
  <c r="E118" i="31"/>
  <c r="D137" i="31"/>
  <c r="C78" i="35"/>
  <c r="D40" i="35"/>
  <c r="C59" i="35"/>
  <c r="E40" i="31"/>
  <c r="D59" i="31"/>
  <c r="D78" i="31"/>
  <c r="F156" i="31"/>
  <c r="E156" i="31"/>
  <c r="F118" i="31"/>
  <c r="F137" i="31"/>
  <c r="E137" i="31"/>
  <c r="D78" i="35"/>
  <c r="E40" i="35"/>
  <c r="D59" i="35"/>
  <c r="C118" i="16"/>
  <c r="B156" i="16"/>
  <c r="F59" i="31"/>
  <c r="F40" i="31"/>
  <c r="E59" i="31"/>
  <c r="F78" i="31"/>
  <c r="E78" i="31"/>
  <c r="C118" i="34"/>
  <c r="B156" i="34"/>
  <c r="B137" i="34"/>
  <c r="F40" i="35"/>
  <c r="F59" i="35"/>
  <c r="E59" i="35"/>
  <c r="F78" i="35"/>
  <c r="E78" i="35"/>
  <c r="D40" i="34"/>
  <c r="C59" i="34"/>
  <c r="C78" i="34"/>
  <c r="A70" i="22"/>
  <c r="D118" i="34"/>
  <c r="C156" i="34"/>
  <c r="C137" i="34"/>
  <c r="E118" i="16"/>
  <c r="D156" i="16"/>
  <c r="F78" i="16"/>
  <c r="F40" i="16"/>
  <c r="E78" i="16"/>
  <c r="E118" i="34"/>
  <c r="D156" i="34"/>
  <c r="D137" i="34"/>
  <c r="E40" i="34"/>
  <c r="D59" i="34"/>
  <c r="D78" i="34"/>
  <c r="F118" i="34"/>
  <c r="F156" i="34"/>
  <c r="E156" i="34"/>
  <c r="F137" i="34"/>
  <c r="E137" i="34"/>
  <c r="D118" i="16"/>
  <c r="C156" i="16"/>
  <c r="E40" i="16"/>
  <c r="D78" i="16"/>
  <c r="D40" i="16"/>
  <c r="C78" i="16"/>
  <c r="C40" i="34"/>
  <c r="B59" i="34"/>
  <c r="B78" i="34"/>
  <c r="E40" i="30"/>
  <c r="D59" i="30"/>
  <c r="D78" i="30"/>
  <c r="C156" i="33"/>
  <c r="C137" i="33"/>
  <c r="D118" i="33"/>
  <c r="F59" i="34"/>
  <c r="F40" i="34"/>
  <c r="E59" i="34"/>
  <c r="F78" i="34"/>
  <c r="E78" i="34"/>
  <c r="D156" i="33"/>
  <c r="D137" i="33"/>
  <c r="E118" i="33"/>
  <c r="D118" i="22"/>
  <c r="C156" i="22"/>
  <c r="C40" i="33"/>
  <c r="B59" i="33"/>
  <c r="B78" i="33"/>
  <c r="E156" i="33"/>
  <c r="F137" i="33"/>
  <c r="E137" i="33"/>
  <c r="F118" i="33"/>
  <c r="F156" i="33"/>
  <c r="B78" i="16"/>
  <c r="C40" i="16"/>
  <c r="C118" i="22"/>
  <c r="B156" i="22"/>
  <c r="F59" i="30"/>
  <c r="F40" i="30"/>
  <c r="E59" i="30"/>
  <c r="F78" i="30"/>
  <c r="E78" i="30"/>
  <c r="E118" i="22"/>
  <c r="D156" i="22"/>
  <c r="D40" i="33"/>
  <c r="C59" i="33"/>
  <c r="C78" i="33"/>
  <c r="B137" i="22"/>
  <c r="D137" i="22"/>
  <c r="B78" i="22"/>
  <c r="C40" i="22"/>
  <c r="C137" i="22"/>
  <c r="C78" i="22"/>
  <c r="D40" i="22"/>
  <c r="F137" i="22"/>
  <c r="E137" i="22"/>
  <c r="D78" i="22"/>
  <c r="E40" i="22"/>
  <c r="E78" i="22"/>
  <c r="F40" i="22"/>
  <c r="F78" i="22"/>
  <c r="D137" i="16"/>
  <c r="C137" i="16"/>
  <c r="F137" i="16"/>
  <c r="E137" i="16"/>
  <c r="B137" i="16"/>
  <c r="B59" i="22"/>
  <c r="C59" i="22"/>
  <c r="D59" i="22"/>
  <c r="E59" i="22"/>
  <c r="F59" i="22"/>
  <c r="A70" i="35"/>
  <c r="A70" i="34"/>
  <c r="A70" i="33"/>
  <c r="A70" i="32"/>
  <c r="A54" i="22"/>
  <c r="A73" i="22" s="1"/>
  <c r="A125" i="29" l="1"/>
  <c r="A145" i="29" s="1"/>
  <c r="A165" i="29" s="1"/>
  <c r="A124" i="29"/>
  <c r="A144" i="29" s="1"/>
  <c r="A164" i="29" s="1"/>
  <c r="A123" i="29"/>
  <c r="A143" i="29" s="1"/>
  <c r="A163" i="29" s="1"/>
  <c r="A122" i="29"/>
  <c r="A142" i="29" s="1"/>
  <c r="A162" i="29" s="1"/>
  <c r="A121" i="29"/>
  <c r="A141" i="29" s="1"/>
  <c r="A161" i="29" s="1"/>
  <c r="A120" i="29"/>
  <c r="A140" i="29" s="1"/>
  <c r="A160" i="29" s="1"/>
  <c r="A119" i="29"/>
  <c r="A139" i="29" s="1"/>
  <c r="A159" i="29" s="1"/>
  <c r="A118" i="29"/>
  <c r="A138" i="29" s="1"/>
  <c r="A158" i="29" s="1"/>
  <c r="A117" i="29"/>
  <c r="A137" i="29" s="1"/>
  <c r="A157" i="29" s="1"/>
  <c r="A116" i="29"/>
  <c r="A136" i="29" s="1"/>
  <c r="A156" i="29" s="1"/>
  <c r="A115" i="29"/>
  <c r="A135" i="29" s="1"/>
  <c r="A155" i="29" s="1"/>
  <c r="A114" i="29"/>
  <c r="A134" i="29" s="1"/>
  <c r="A154" i="29" s="1"/>
  <c r="A113" i="29"/>
  <c r="A133" i="29" s="1"/>
  <c r="A153" i="29" s="1"/>
  <c r="B104" i="29"/>
  <c r="B124" i="29" s="1"/>
  <c r="A43" i="29"/>
  <c r="A63" i="29" s="1"/>
  <c r="A83" i="29" s="1"/>
  <c r="A42" i="29"/>
  <c r="A62" i="29" s="1"/>
  <c r="A82" i="29" s="1"/>
  <c r="A41" i="29"/>
  <c r="A61" i="29" s="1"/>
  <c r="A81" i="29" s="1"/>
  <c r="A40" i="29"/>
  <c r="A60" i="29" s="1"/>
  <c r="A80" i="29" s="1"/>
  <c r="A39" i="29"/>
  <c r="A59" i="29" s="1"/>
  <c r="A79" i="29" s="1"/>
  <c r="A38" i="29"/>
  <c r="A58" i="29" s="1"/>
  <c r="A78" i="29" s="1"/>
  <c r="A37" i="29"/>
  <c r="A57" i="29" s="1"/>
  <c r="A77" i="29" s="1"/>
  <c r="A36" i="29"/>
  <c r="A56" i="29" s="1"/>
  <c r="A76" i="29" s="1"/>
  <c r="A35" i="29"/>
  <c r="A55" i="29" s="1"/>
  <c r="A75" i="29" s="1"/>
  <c r="A34" i="29"/>
  <c r="A54" i="29" s="1"/>
  <c r="A74" i="29" s="1"/>
  <c r="A33" i="29"/>
  <c r="A53" i="29" s="1"/>
  <c r="A73" i="29" s="1"/>
  <c r="A32" i="29"/>
  <c r="A52" i="29" s="1"/>
  <c r="A72" i="29" s="1"/>
  <c r="A31" i="29"/>
  <c r="A51" i="29" s="1"/>
  <c r="A71" i="29" s="1"/>
  <c r="B42" i="29"/>
  <c r="A125" i="28"/>
  <c r="A145" i="28" s="1"/>
  <c r="A165" i="28" s="1"/>
  <c r="A124" i="28"/>
  <c r="A144" i="28" s="1"/>
  <c r="A164" i="28" s="1"/>
  <c r="A123" i="28"/>
  <c r="A143" i="28" s="1"/>
  <c r="A163" i="28" s="1"/>
  <c r="A122" i="28"/>
  <c r="A142" i="28" s="1"/>
  <c r="A162" i="28" s="1"/>
  <c r="A121" i="28"/>
  <c r="A141" i="28" s="1"/>
  <c r="A161" i="28" s="1"/>
  <c r="A120" i="28"/>
  <c r="A140" i="28" s="1"/>
  <c r="A160" i="28" s="1"/>
  <c r="A119" i="28"/>
  <c r="A139" i="28" s="1"/>
  <c r="A159" i="28" s="1"/>
  <c r="A118" i="28"/>
  <c r="A138" i="28" s="1"/>
  <c r="A158" i="28" s="1"/>
  <c r="A117" i="28"/>
  <c r="A137" i="28" s="1"/>
  <c r="A157" i="28" s="1"/>
  <c r="A116" i="28"/>
  <c r="A136" i="28" s="1"/>
  <c r="A156" i="28" s="1"/>
  <c r="A115" i="28"/>
  <c r="A135" i="28" s="1"/>
  <c r="A155" i="28" s="1"/>
  <c r="A114" i="28"/>
  <c r="A134" i="28" s="1"/>
  <c r="A154" i="28" s="1"/>
  <c r="A113" i="28"/>
  <c r="A133" i="28" s="1"/>
  <c r="A153" i="28" s="1"/>
  <c r="F104" i="28"/>
  <c r="D104" i="28"/>
  <c r="B124" i="28"/>
  <c r="A43" i="28"/>
  <c r="A63" i="28" s="1"/>
  <c r="A83" i="28" s="1"/>
  <c r="A42" i="28"/>
  <c r="A62" i="28" s="1"/>
  <c r="A82" i="28" s="1"/>
  <c r="A41" i="28"/>
  <c r="A61" i="28" s="1"/>
  <c r="A81" i="28" s="1"/>
  <c r="A40" i="28"/>
  <c r="A60" i="28" s="1"/>
  <c r="A80" i="28" s="1"/>
  <c r="A39" i="28"/>
  <c r="A59" i="28" s="1"/>
  <c r="A79" i="28" s="1"/>
  <c r="A38" i="28"/>
  <c r="A58" i="28" s="1"/>
  <c r="A78" i="28" s="1"/>
  <c r="A37" i="28"/>
  <c r="A57" i="28" s="1"/>
  <c r="A77" i="28" s="1"/>
  <c r="A36" i="28"/>
  <c r="A56" i="28" s="1"/>
  <c r="A76" i="28" s="1"/>
  <c r="A35" i="28"/>
  <c r="A55" i="28" s="1"/>
  <c r="A75" i="28" s="1"/>
  <c r="A34" i="28"/>
  <c r="A54" i="28" s="1"/>
  <c r="A74" i="28" s="1"/>
  <c r="A33" i="28"/>
  <c r="A53" i="28" s="1"/>
  <c r="A73" i="28" s="1"/>
  <c r="A32" i="28"/>
  <c r="A52" i="28" s="1"/>
  <c r="A72" i="28" s="1"/>
  <c r="A31" i="28"/>
  <c r="A51" i="28" s="1"/>
  <c r="A71" i="28" s="1"/>
  <c r="B42" i="28"/>
  <c r="A125" i="27"/>
  <c r="A145" i="27" s="1"/>
  <c r="A165" i="27" s="1"/>
  <c r="A124" i="27"/>
  <c r="A144" i="27" s="1"/>
  <c r="A164" i="27" s="1"/>
  <c r="A123" i="27"/>
  <c r="A143" i="27" s="1"/>
  <c r="A163" i="27" s="1"/>
  <c r="A122" i="27"/>
  <c r="A142" i="27" s="1"/>
  <c r="A162" i="27" s="1"/>
  <c r="A121" i="27"/>
  <c r="A141" i="27" s="1"/>
  <c r="A161" i="27" s="1"/>
  <c r="A120" i="27"/>
  <c r="A140" i="27" s="1"/>
  <c r="A160" i="27" s="1"/>
  <c r="A119" i="27"/>
  <c r="A139" i="27" s="1"/>
  <c r="A159" i="27" s="1"/>
  <c r="A118" i="27"/>
  <c r="A138" i="27" s="1"/>
  <c r="A158" i="27" s="1"/>
  <c r="A117" i="27"/>
  <c r="A137" i="27" s="1"/>
  <c r="A157" i="27" s="1"/>
  <c r="A116" i="27"/>
  <c r="A136" i="27" s="1"/>
  <c r="A156" i="27" s="1"/>
  <c r="A115" i="27"/>
  <c r="A135" i="27" s="1"/>
  <c r="A155" i="27" s="1"/>
  <c r="A114" i="27"/>
  <c r="A134" i="27" s="1"/>
  <c r="A154" i="27" s="1"/>
  <c r="A113" i="27"/>
  <c r="A133" i="27" s="1"/>
  <c r="A153" i="27" s="1"/>
  <c r="D104" i="27"/>
  <c r="B124" i="27"/>
  <c r="A43" i="27"/>
  <c r="A63" i="27" s="1"/>
  <c r="A83" i="27" s="1"/>
  <c r="A42" i="27"/>
  <c r="A62" i="27" s="1"/>
  <c r="A82" i="27" s="1"/>
  <c r="A41" i="27"/>
  <c r="A61" i="27" s="1"/>
  <c r="A81" i="27" s="1"/>
  <c r="A40" i="27"/>
  <c r="A60" i="27" s="1"/>
  <c r="A80" i="27" s="1"/>
  <c r="A39" i="27"/>
  <c r="A59" i="27" s="1"/>
  <c r="A79" i="27" s="1"/>
  <c r="A38" i="27"/>
  <c r="A58" i="27" s="1"/>
  <c r="A78" i="27" s="1"/>
  <c r="A37" i="27"/>
  <c r="A57" i="27" s="1"/>
  <c r="A77" i="27" s="1"/>
  <c r="A36" i="27"/>
  <c r="A56" i="27" s="1"/>
  <c r="A76" i="27" s="1"/>
  <c r="A35" i="27"/>
  <c r="A55" i="27" s="1"/>
  <c r="A75" i="27" s="1"/>
  <c r="A34" i="27"/>
  <c r="A54" i="27" s="1"/>
  <c r="A74" i="27" s="1"/>
  <c r="A33" i="27"/>
  <c r="A53" i="27" s="1"/>
  <c r="A73" i="27" s="1"/>
  <c r="A32" i="27"/>
  <c r="A52" i="27" s="1"/>
  <c r="A72" i="27" s="1"/>
  <c r="A31" i="27"/>
  <c r="A51" i="27" s="1"/>
  <c r="A71" i="27" s="1"/>
  <c r="B42" i="27"/>
  <c r="A125" i="26"/>
  <c r="A145" i="26" s="1"/>
  <c r="A165" i="26" s="1"/>
  <c r="A124" i="26"/>
  <c r="A144" i="26" s="1"/>
  <c r="A164" i="26" s="1"/>
  <c r="A123" i="26"/>
  <c r="A143" i="26" s="1"/>
  <c r="A163" i="26" s="1"/>
  <c r="A122" i="26"/>
  <c r="A142" i="26" s="1"/>
  <c r="A162" i="26" s="1"/>
  <c r="A121" i="26"/>
  <c r="A141" i="26" s="1"/>
  <c r="A161" i="26" s="1"/>
  <c r="A120" i="26"/>
  <c r="A140" i="26" s="1"/>
  <c r="A160" i="26" s="1"/>
  <c r="A119" i="26"/>
  <c r="A139" i="26" s="1"/>
  <c r="A159" i="26" s="1"/>
  <c r="A118" i="26"/>
  <c r="A138" i="26" s="1"/>
  <c r="A158" i="26" s="1"/>
  <c r="A117" i="26"/>
  <c r="A137" i="26" s="1"/>
  <c r="A157" i="26" s="1"/>
  <c r="A116" i="26"/>
  <c r="A136" i="26" s="1"/>
  <c r="A156" i="26" s="1"/>
  <c r="A115" i="26"/>
  <c r="A135" i="26" s="1"/>
  <c r="A155" i="26" s="1"/>
  <c r="A114" i="26"/>
  <c r="A134" i="26" s="1"/>
  <c r="A154" i="26" s="1"/>
  <c r="A113" i="26"/>
  <c r="A133" i="26" s="1"/>
  <c r="A153" i="26" s="1"/>
  <c r="B124" i="26"/>
  <c r="A51" i="26"/>
  <c r="A71" i="26" s="1"/>
  <c r="A43" i="26"/>
  <c r="A63" i="26" s="1"/>
  <c r="A83" i="26" s="1"/>
  <c r="A42" i="26"/>
  <c r="A62" i="26" s="1"/>
  <c r="A82" i="26" s="1"/>
  <c r="A41" i="26"/>
  <c r="A61" i="26" s="1"/>
  <c r="A81" i="26" s="1"/>
  <c r="A40" i="26"/>
  <c r="A60" i="26" s="1"/>
  <c r="A80" i="26" s="1"/>
  <c r="A39" i="26"/>
  <c r="A59" i="26" s="1"/>
  <c r="A79" i="26" s="1"/>
  <c r="A38" i="26"/>
  <c r="A58" i="26" s="1"/>
  <c r="A78" i="26" s="1"/>
  <c r="A37" i="26"/>
  <c r="A57" i="26" s="1"/>
  <c r="A77" i="26" s="1"/>
  <c r="A36" i="26"/>
  <c r="A56" i="26" s="1"/>
  <c r="A76" i="26" s="1"/>
  <c r="A35" i="26"/>
  <c r="A55" i="26" s="1"/>
  <c r="A75" i="26" s="1"/>
  <c r="A34" i="26"/>
  <c r="A54" i="26" s="1"/>
  <c r="A74" i="26" s="1"/>
  <c r="A33" i="26"/>
  <c r="A53" i="26" s="1"/>
  <c r="A73" i="26" s="1"/>
  <c r="A32" i="26"/>
  <c r="A52" i="26" s="1"/>
  <c r="A72" i="26" s="1"/>
  <c r="A31" i="26"/>
  <c r="B42" i="26"/>
  <c r="A145" i="25"/>
  <c r="A165" i="25" s="1"/>
  <c r="A125" i="25"/>
  <c r="A124" i="25"/>
  <c r="A144" i="25" s="1"/>
  <c r="A164" i="25" s="1"/>
  <c r="A123" i="25"/>
  <c r="A143" i="25" s="1"/>
  <c r="A163" i="25" s="1"/>
  <c r="A122" i="25"/>
  <c r="A142" i="25" s="1"/>
  <c r="A162" i="25" s="1"/>
  <c r="A121" i="25"/>
  <c r="A141" i="25" s="1"/>
  <c r="A161" i="25" s="1"/>
  <c r="A120" i="25"/>
  <c r="A140" i="25" s="1"/>
  <c r="A160" i="25" s="1"/>
  <c r="A119" i="25"/>
  <c r="A139" i="25" s="1"/>
  <c r="A159" i="25" s="1"/>
  <c r="A118" i="25"/>
  <c r="A138" i="25" s="1"/>
  <c r="A158" i="25" s="1"/>
  <c r="A117" i="25"/>
  <c r="A137" i="25" s="1"/>
  <c r="A157" i="25" s="1"/>
  <c r="A116" i="25"/>
  <c r="A136" i="25" s="1"/>
  <c r="A156" i="25" s="1"/>
  <c r="A115" i="25"/>
  <c r="A135" i="25" s="1"/>
  <c r="A155" i="25" s="1"/>
  <c r="A114" i="25"/>
  <c r="A134" i="25" s="1"/>
  <c r="A154" i="25" s="1"/>
  <c r="A113" i="25"/>
  <c r="A133" i="25" s="1"/>
  <c r="A153" i="25" s="1"/>
  <c r="B124" i="25"/>
  <c r="A43" i="25"/>
  <c r="A63" i="25" s="1"/>
  <c r="A83" i="25" s="1"/>
  <c r="A42" i="25"/>
  <c r="A62" i="25" s="1"/>
  <c r="A82" i="25" s="1"/>
  <c r="A41" i="25"/>
  <c r="A61" i="25" s="1"/>
  <c r="A81" i="25" s="1"/>
  <c r="A40" i="25"/>
  <c r="A60" i="25" s="1"/>
  <c r="A80" i="25" s="1"/>
  <c r="A39" i="25"/>
  <c r="A59" i="25" s="1"/>
  <c r="A79" i="25" s="1"/>
  <c r="A38" i="25"/>
  <c r="A58" i="25" s="1"/>
  <c r="A78" i="25" s="1"/>
  <c r="A37" i="25"/>
  <c r="A57" i="25" s="1"/>
  <c r="A77" i="25" s="1"/>
  <c r="A36" i="25"/>
  <c r="A56" i="25" s="1"/>
  <c r="A76" i="25" s="1"/>
  <c r="A35" i="25"/>
  <c r="A55" i="25" s="1"/>
  <c r="A75" i="25" s="1"/>
  <c r="A34" i="25"/>
  <c r="A54" i="25" s="1"/>
  <c r="A74" i="25" s="1"/>
  <c r="A33" i="25"/>
  <c r="A53" i="25" s="1"/>
  <c r="A73" i="25" s="1"/>
  <c r="A32" i="25"/>
  <c r="A52" i="25" s="1"/>
  <c r="A72" i="25" s="1"/>
  <c r="A31" i="25"/>
  <c r="A51" i="25" s="1"/>
  <c r="A71" i="25" s="1"/>
  <c r="F22" i="25"/>
  <c r="E22" i="25"/>
  <c r="C22" i="25"/>
  <c r="B42" i="25"/>
  <c r="A125" i="24"/>
  <c r="A145" i="24" s="1"/>
  <c r="A165" i="24" s="1"/>
  <c r="A124" i="24"/>
  <c r="A144" i="24" s="1"/>
  <c r="A164" i="24" s="1"/>
  <c r="A123" i="24"/>
  <c r="A143" i="24" s="1"/>
  <c r="A163" i="24" s="1"/>
  <c r="A122" i="24"/>
  <c r="A142" i="24" s="1"/>
  <c r="A162" i="24" s="1"/>
  <c r="A121" i="24"/>
  <c r="A141" i="24" s="1"/>
  <c r="A161" i="24" s="1"/>
  <c r="A120" i="24"/>
  <c r="A140" i="24" s="1"/>
  <c r="A160" i="24" s="1"/>
  <c r="A119" i="24"/>
  <c r="A139" i="24" s="1"/>
  <c r="A159" i="24" s="1"/>
  <c r="A118" i="24"/>
  <c r="A138" i="24" s="1"/>
  <c r="A158" i="24" s="1"/>
  <c r="A117" i="24"/>
  <c r="A137" i="24" s="1"/>
  <c r="A157" i="24" s="1"/>
  <c r="A116" i="24"/>
  <c r="A136" i="24" s="1"/>
  <c r="A156" i="24" s="1"/>
  <c r="A115" i="24"/>
  <c r="A135" i="24" s="1"/>
  <c r="A155" i="24" s="1"/>
  <c r="A114" i="24"/>
  <c r="A134" i="24" s="1"/>
  <c r="A154" i="24" s="1"/>
  <c r="A113" i="24"/>
  <c r="A133" i="24" s="1"/>
  <c r="A153" i="24" s="1"/>
  <c r="E104" i="24"/>
  <c r="A43" i="24"/>
  <c r="A63" i="24" s="1"/>
  <c r="A83" i="24" s="1"/>
  <c r="A42" i="24"/>
  <c r="A62" i="24" s="1"/>
  <c r="A82" i="24" s="1"/>
  <c r="A41" i="24"/>
  <c r="A61" i="24" s="1"/>
  <c r="A81" i="24" s="1"/>
  <c r="A40" i="24"/>
  <c r="A60" i="24" s="1"/>
  <c r="A80" i="24" s="1"/>
  <c r="A39" i="24"/>
  <c r="A59" i="24" s="1"/>
  <c r="A79" i="24" s="1"/>
  <c r="A38" i="24"/>
  <c r="A58" i="24" s="1"/>
  <c r="A78" i="24" s="1"/>
  <c r="A37" i="24"/>
  <c r="A57" i="24" s="1"/>
  <c r="A77" i="24" s="1"/>
  <c r="A36" i="24"/>
  <c r="A56" i="24" s="1"/>
  <c r="A76" i="24" s="1"/>
  <c r="A35" i="24"/>
  <c r="A55" i="24" s="1"/>
  <c r="A75" i="24" s="1"/>
  <c r="A34" i="24"/>
  <c r="A54" i="24" s="1"/>
  <c r="A74" i="24" s="1"/>
  <c r="A33" i="24"/>
  <c r="A53" i="24" s="1"/>
  <c r="A73" i="24" s="1"/>
  <c r="A32" i="24"/>
  <c r="A52" i="24" s="1"/>
  <c r="A72" i="24" s="1"/>
  <c r="A31" i="24"/>
  <c r="A51" i="24" s="1"/>
  <c r="A71" i="24" s="1"/>
  <c r="B42" i="24"/>
  <c r="A125" i="23"/>
  <c r="A145" i="23" s="1"/>
  <c r="A165" i="23" s="1"/>
  <c r="A124" i="23"/>
  <c r="A144" i="23" s="1"/>
  <c r="A164" i="23" s="1"/>
  <c r="A123" i="23"/>
  <c r="A143" i="23" s="1"/>
  <c r="A163" i="23" s="1"/>
  <c r="A122" i="23"/>
  <c r="A142" i="23" s="1"/>
  <c r="A162" i="23" s="1"/>
  <c r="A121" i="23"/>
  <c r="A141" i="23" s="1"/>
  <c r="A161" i="23" s="1"/>
  <c r="A120" i="23"/>
  <c r="A140" i="23" s="1"/>
  <c r="A160" i="23" s="1"/>
  <c r="A119" i="23"/>
  <c r="A139" i="23" s="1"/>
  <c r="A159" i="23" s="1"/>
  <c r="A118" i="23"/>
  <c r="A138" i="23" s="1"/>
  <c r="A158" i="23" s="1"/>
  <c r="A117" i="23"/>
  <c r="A137" i="23" s="1"/>
  <c r="A157" i="23" s="1"/>
  <c r="A116" i="23"/>
  <c r="A136" i="23" s="1"/>
  <c r="A156" i="23" s="1"/>
  <c r="A115" i="23"/>
  <c r="A135" i="23" s="1"/>
  <c r="A155" i="23" s="1"/>
  <c r="A114" i="23"/>
  <c r="A134" i="23" s="1"/>
  <c r="A154" i="23" s="1"/>
  <c r="A113" i="23"/>
  <c r="A133" i="23" s="1"/>
  <c r="A153" i="23" s="1"/>
  <c r="F104" i="23"/>
  <c r="D104" i="23"/>
  <c r="C104" i="23"/>
  <c r="B104" i="23"/>
  <c r="B124" i="23" s="1"/>
  <c r="A43" i="23"/>
  <c r="A63" i="23" s="1"/>
  <c r="A83" i="23" s="1"/>
  <c r="A42" i="23"/>
  <c r="A62" i="23" s="1"/>
  <c r="A82" i="23" s="1"/>
  <c r="A41" i="23"/>
  <c r="A61" i="23" s="1"/>
  <c r="A81" i="23" s="1"/>
  <c r="A40" i="23"/>
  <c r="A60" i="23" s="1"/>
  <c r="A80" i="23" s="1"/>
  <c r="A39" i="23"/>
  <c r="A59" i="23" s="1"/>
  <c r="A79" i="23" s="1"/>
  <c r="A38" i="23"/>
  <c r="A58" i="23" s="1"/>
  <c r="A78" i="23" s="1"/>
  <c r="A37" i="23"/>
  <c r="A57" i="23" s="1"/>
  <c r="A77" i="23" s="1"/>
  <c r="A36" i="23"/>
  <c r="A56" i="23" s="1"/>
  <c r="A76" i="23" s="1"/>
  <c r="A35" i="23"/>
  <c r="A55" i="23" s="1"/>
  <c r="A75" i="23" s="1"/>
  <c r="A34" i="23"/>
  <c r="A54" i="23" s="1"/>
  <c r="A74" i="23" s="1"/>
  <c r="A33" i="23"/>
  <c r="A53" i="23" s="1"/>
  <c r="A73" i="23" s="1"/>
  <c r="A32" i="23"/>
  <c r="A52" i="23" s="1"/>
  <c r="A72" i="23" s="1"/>
  <c r="A31" i="23"/>
  <c r="A51" i="23" s="1"/>
  <c r="A71" i="23" s="1"/>
  <c r="B42" i="23"/>
  <c r="A138" i="10"/>
  <c r="A158" i="10" s="1"/>
  <c r="A125" i="10"/>
  <c r="A145" i="10" s="1"/>
  <c r="A165" i="10" s="1"/>
  <c r="A124" i="10"/>
  <c r="A144" i="10" s="1"/>
  <c r="A164" i="10" s="1"/>
  <c r="A123" i="10"/>
  <c r="A143" i="10" s="1"/>
  <c r="A163" i="10" s="1"/>
  <c r="A122" i="10"/>
  <c r="A142" i="10" s="1"/>
  <c r="A162" i="10" s="1"/>
  <c r="A121" i="10"/>
  <c r="A141" i="10" s="1"/>
  <c r="A161" i="10" s="1"/>
  <c r="A120" i="10"/>
  <c r="A140" i="10" s="1"/>
  <c r="A160" i="10" s="1"/>
  <c r="A119" i="10"/>
  <c r="A139" i="10" s="1"/>
  <c r="A159" i="10" s="1"/>
  <c r="A118" i="10"/>
  <c r="A117" i="10"/>
  <c r="A137" i="10" s="1"/>
  <c r="A157" i="10" s="1"/>
  <c r="A116" i="10"/>
  <c r="A136" i="10" s="1"/>
  <c r="A156" i="10" s="1"/>
  <c r="A115" i="10"/>
  <c r="A135" i="10" s="1"/>
  <c r="A155" i="10" s="1"/>
  <c r="A114" i="10"/>
  <c r="A134" i="10" s="1"/>
  <c r="A154" i="10" s="1"/>
  <c r="A113" i="10"/>
  <c r="A133" i="10" s="1"/>
  <c r="A153" i="10" s="1"/>
  <c r="A125" i="15"/>
  <c r="A145" i="15" s="1"/>
  <c r="A165" i="15" s="1"/>
  <c r="A124" i="15"/>
  <c r="A144" i="15" s="1"/>
  <c r="A164" i="15" s="1"/>
  <c r="A123" i="15"/>
  <c r="A143" i="15" s="1"/>
  <c r="A163" i="15" s="1"/>
  <c r="A122" i="15"/>
  <c r="A142" i="15" s="1"/>
  <c r="A162" i="15" s="1"/>
  <c r="A121" i="15"/>
  <c r="A141" i="15" s="1"/>
  <c r="A161" i="15" s="1"/>
  <c r="A120" i="15"/>
  <c r="A140" i="15" s="1"/>
  <c r="A160" i="15" s="1"/>
  <c r="A119" i="15"/>
  <c r="A139" i="15" s="1"/>
  <c r="A159" i="15" s="1"/>
  <c r="A118" i="15"/>
  <c r="A138" i="15" s="1"/>
  <c r="A158" i="15" s="1"/>
  <c r="A117" i="15"/>
  <c r="A137" i="15" s="1"/>
  <c r="A157" i="15" s="1"/>
  <c r="A116" i="15"/>
  <c r="A136" i="15" s="1"/>
  <c r="A156" i="15" s="1"/>
  <c r="A115" i="15"/>
  <c r="A135" i="15" s="1"/>
  <c r="A155" i="15" s="1"/>
  <c r="A113" i="15"/>
  <c r="A133" i="15" s="1"/>
  <c r="A153" i="15" s="1"/>
  <c r="F104" i="10"/>
  <c r="E104" i="10"/>
  <c r="D104" i="10"/>
  <c r="B124" i="10"/>
  <c r="F104" i="15"/>
  <c r="D104" i="15"/>
  <c r="C104" i="15"/>
  <c r="B124" i="15"/>
  <c r="A43" i="10"/>
  <c r="A63" i="10" s="1"/>
  <c r="A83" i="10" s="1"/>
  <c r="A42" i="10"/>
  <c r="A62" i="10" s="1"/>
  <c r="A82" i="10" s="1"/>
  <c r="A41" i="10"/>
  <c r="A61" i="10" s="1"/>
  <c r="A81" i="10" s="1"/>
  <c r="A40" i="10"/>
  <c r="A60" i="10" s="1"/>
  <c r="A80" i="10" s="1"/>
  <c r="A39" i="10"/>
  <c r="A59" i="10" s="1"/>
  <c r="A79" i="10" s="1"/>
  <c r="A38" i="10"/>
  <c r="A58" i="10" s="1"/>
  <c r="A78" i="10" s="1"/>
  <c r="A37" i="10"/>
  <c r="A57" i="10" s="1"/>
  <c r="A77" i="10" s="1"/>
  <c r="A36" i="10"/>
  <c r="A56" i="10" s="1"/>
  <c r="A76" i="10" s="1"/>
  <c r="A35" i="10"/>
  <c r="A55" i="10" s="1"/>
  <c r="A75" i="10" s="1"/>
  <c r="A34" i="10"/>
  <c r="A54" i="10" s="1"/>
  <c r="A74" i="10" s="1"/>
  <c r="A33" i="10"/>
  <c r="A53" i="10" s="1"/>
  <c r="A73" i="10" s="1"/>
  <c r="A32" i="10"/>
  <c r="A52" i="10" s="1"/>
  <c r="A72" i="10" s="1"/>
  <c r="A31" i="10"/>
  <c r="A51" i="10" s="1"/>
  <c r="A71" i="10" s="1"/>
  <c r="A43" i="15"/>
  <c r="A63" i="15" s="1"/>
  <c r="A83" i="15" s="1"/>
  <c r="A42" i="15"/>
  <c r="A62" i="15" s="1"/>
  <c r="A82" i="15" s="1"/>
  <c r="A41" i="15"/>
  <c r="A61" i="15" s="1"/>
  <c r="A81" i="15" s="1"/>
  <c r="A40" i="15"/>
  <c r="A60" i="15" s="1"/>
  <c r="A80" i="15" s="1"/>
  <c r="A39" i="15"/>
  <c r="A59" i="15" s="1"/>
  <c r="A79" i="15" s="1"/>
  <c r="A38" i="15"/>
  <c r="A58" i="15" s="1"/>
  <c r="A78" i="15" s="1"/>
  <c r="A37" i="15"/>
  <c r="A57" i="15" s="1"/>
  <c r="A77" i="15" s="1"/>
  <c r="A36" i="15"/>
  <c r="A56" i="15" s="1"/>
  <c r="A76" i="15" s="1"/>
  <c r="A35" i="15"/>
  <c r="A55" i="15" s="1"/>
  <c r="A75" i="15" s="1"/>
  <c r="A34" i="15"/>
  <c r="A54" i="15" s="1"/>
  <c r="A74" i="15" s="1"/>
  <c r="A33" i="15"/>
  <c r="A53" i="15" s="1"/>
  <c r="A73" i="15" s="1"/>
  <c r="A31" i="15"/>
  <c r="A51" i="15" s="1"/>
  <c r="A71" i="15" s="1"/>
  <c r="F22" i="10"/>
  <c r="B42" i="10"/>
  <c r="E22" i="15"/>
  <c r="D22" i="15"/>
  <c r="C22" i="15"/>
  <c r="B42" i="15"/>
  <c r="A125" i="12"/>
  <c r="A145" i="12" s="1"/>
  <c r="A165" i="12" s="1"/>
  <c r="A124" i="12"/>
  <c r="A144" i="12" s="1"/>
  <c r="A164" i="12" s="1"/>
  <c r="A123" i="12"/>
  <c r="A143" i="12" s="1"/>
  <c r="A163" i="12" s="1"/>
  <c r="A122" i="12"/>
  <c r="A142" i="12" s="1"/>
  <c r="A162" i="12" s="1"/>
  <c r="A121" i="12"/>
  <c r="A141" i="12" s="1"/>
  <c r="A161" i="12" s="1"/>
  <c r="A120" i="12"/>
  <c r="A140" i="12" s="1"/>
  <c r="A160" i="12" s="1"/>
  <c r="A119" i="12"/>
  <c r="A139" i="12" s="1"/>
  <c r="A159" i="12" s="1"/>
  <c r="A118" i="12"/>
  <c r="A138" i="12" s="1"/>
  <c r="A158" i="12" s="1"/>
  <c r="A117" i="12"/>
  <c r="A137" i="12" s="1"/>
  <c r="A157" i="12" s="1"/>
  <c r="A116" i="12"/>
  <c r="A136" i="12" s="1"/>
  <c r="A156" i="12" s="1"/>
  <c r="A115" i="12"/>
  <c r="A135" i="12" s="1"/>
  <c r="A155" i="12" s="1"/>
  <c r="A114" i="12"/>
  <c r="A134" i="12" s="1"/>
  <c r="A154" i="12" s="1"/>
  <c r="A113" i="12"/>
  <c r="A133" i="12" s="1"/>
  <c r="A153" i="12" s="1"/>
  <c r="F104" i="12"/>
  <c r="B104" i="12"/>
  <c r="B124" i="12" s="1"/>
  <c r="A31" i="12"/>
  <c r="A51" i="12" s="1"/>
  <c r="A71" i="12" s="1"/>
  <c r="A43" i="12"/>
  <c r="A63" i="12" s="1"/>
  <c r="A83" i="12" s="1"/>
  <c r="A42" i="12"/>
  <c r="A62" i="12" s="1"/>
  <c r="A82" i="12" s="1"/>
  <c r="A41" i="12"/>
  <c r="A61" i="12" s="1"/>
  <c r="A81" i="12" s="1"/>
  <c r="A40" i="12"/>
  <c r="A60" i="12" s="1"/>
  <c r="A80" i="12" s="1"/>
  <c r="A39" i="12"/>
  <c r="A59" i="12" s="1"/>
  <c r="A79" i="12" s="1"/>
  <c r="A38" i="12"/>
  <c r="A58" i="12" s="1"/>
  <c r="A78" i="12" s="1"/>
  <c r="A37" i="12"/>
  <c r="A57" i="12" s="1"/>
  <c r="A77" i="12" s="1"/>
  <c r="A36" i="12"/>
  <c r="A56" i="12" s="1"/>
  <c r="A76" i="12" s="1"/>
  <c r="A35" i="12"/>
  <c r="A55" i="12" s="1"/>
  <c r="A75" i="12" s="1"/>
  <c r="A34" i="12"/>
  <c r="A54" i="12" s="1"/>
  <c r="A74" i="12" s="1"/>
  <c r="A33" i="12"/>
  <c r="A53" i="12" s="1"/>
  <c r="A73" i="12" s="1"/>
  <c r="A32" i="12"/>
  <c r="A52" i="12" s="1"/>
  <c r="A72" i="12" s="1"/>
  <c r="B22" i="12"/>
  <c r="B42" i="12" s="1"/>
  <c r="F22" i="12"/>
  <c r="E22" i="12"/>
  <c r="D22" i="12"/>
  <c r="C22" i="12"/>
  <c r="A113" i="3"/>
  <c r="A133" i="3" s="1"/>
  <c r="A153" i="3" s="1"/>
  <c r="A121" i="3"/>
  <c r="A115" i="3"/>
  <c r="A117" i="3"/>
  <c r="A137" i="3" s="1"/>
  <c r="A157" i="3" s="1"/>
  <c r="A118" i="3"/>
  <c r="A119" i="3"/>
  <c r="A139" i="3" s="1"/>
  <c r="A159" i="3" s="1"/>
  <c r="A120" i="3"/>
  <c r="A140" i="3" s="1"/>
  <c r="A160" i="3" s="1"/>
  <c r="A122" i="3"/>
  <c r="A123" i="3"/>
  <c r="B104" i="3"/>
  <c r="B124" i="3" s="1"/>
  <c r="F104" i="3"/>
  <c r="E104" i="3"/>
  <c r="D104" i="3"/>
  <c r="C104" i="3"/>
  <c r="A52" i="3"/>
  <c r="A72" i="3" s="1"/>
  <c r="A33" i="3"/>
  <c r="A53" i="3" s="1"/>
  <c r="A73" i="3" s="1"/>
  <c r="A34" i="3"/>
  <c r="A54" i="3" s="1"/>
  <c r="A74" i="3" s="1"/>
  <c r="A94" i="3" s="1"/>
  <c r="A114" i="3" s="1"/>
  <c r="A35" i="3"/>
  <c r="A55" i="3" s="1"/>
  <c r="A75" i="3" s="1"/>
  <c r="A36" i="3"/>
  <c r="A56" i="3" s="1"/>
  <c r="A76" i="3" s="1"/>
  <c r="A96" i="3" s="1"/>
  <c r="A116" i="3" s="1"/>
  <c r="A37" i="3"/>
  <c r="A57" i="3" s="1"/>
  <c r="A77" i="3" s="1"/>
  <c r="A38" i="3"/>
  <c r="A58" i="3" s="1"/>
  <c r="A78" i="3" s="1"/>
  <c r="A39" i="3"/>
  <c r="A59" i="3" s="1"/>
  <c r="A79" i="3" s="1"/>
  <c r="A40" i="3"/>
  <c r="A60" i="3" s="1"/>
  <c r="A80" i="3" s="1"/>
  <c r="A41" i="3"/>
  <c r="A61" i="3" s="1"/>
  <c r="A81" i="3" s="1"/>
  <c r="A42" i="3"/>
  <c r="A62" i="3" s="1"/>
  <c r="A82" i="3" s="1"/>
  <c r="A104" i="3" s="1"/>
  <c r="A124" i="3" s="1"/>
  <c r="A43" i="3"/>
  <c r="A63" i="3" s="1"/>
  <c r="A83" i="3" s="1"/>
  <c r="A105" i="3" s="1"/>
  <c r="A125" i="3" s="1"/>
  <c r="A145" i="3" s="1"/>
  <c r="A165" i="3" s="1"/>
  <c r="A31" i="3"/>
  <c r="A51" i="3" s="1"/>
  <c r="A71" i="3" s="1"/>
  <c r="B22" i="3"/>
  <c r="B42" i="3" s="1"/>
  <c r="F22" i="3"/>
  <c r="E22" i="3"/>
  <c r="D22" i="3"/>
  <c r="C22" i="3"/>
  <c r="E124" i="15" l="1"/>
  <c r="D164" i="15"/>
  <c r="B164" i="23"/>
  <c r="C124" i="23"/>
  <c r="C164" i="23"/>
  <c r="D124" i="23"/>
  <c r="B164" i="12"/>
  <c r="C124" i="12"/>
  <c r="D164" i="23"/>
  <c r="E124" i="23"/>
  <c r="F124" i="10"/>
  <c r="F164" i="10"/>
  <c r="E164" i="10"/>
  <c r="D124" i="12"/>
  <c r="C164" i="12"/>
  <c r="F124" i="23"/>
  <c r="F164" i="23"/>
  <c r="E164" i="23"/>
  <c r="F124" i="12"/>
  <c r="F164" i="12"/>
  <c r="E164" i="12"/>
  <c r="E124" i="12"/>
  <c r="D164" i="12"/>
  <c r="C124" i="25"/>
  <c r="B164" i="25"/>
  <c r="C164" i="25"/>
  <c r="D124" i="25"/>
  <c r="D164" i="25"/>
  <c r="E124" i="25"/>
  <c r="B164" i="28"/>
  <c r="C124" i="28"/>
  <c r="F164" i="25"/>
  <c r="E164" i="25"/>
  <c r="F124" i="25"/>
  <c r="D124" i="28"/>
  <c r="C164" i="28"/>
  <c r="D144" i="28"/>
  <c r="E124" i="28"/>
  <c r="D164" i="28"/>
  <c r="B144" i="3"/>
  <c r="B164" i="3"/>
  <c r="C124" i="3"/>
  <c r="B144" i="15"/>
  <c r="C124" i="15"/>
  <c r="B164" i="15"/>
  <c r="F124" i="28"/>
  <c r="F164" i="28"/>
  <c r="E164" i="28"/>
  <c r="D124" i="15"/>
  <c r="C164" i="15"/>
  <c r="C164" i="3"/>
  <c r="D124" i="3"/>
  <c r="F124" i="15"/>
  <c r="F164" i="15"/>
  <c r="E164" i="15"/>
  <c r="D164" i="3"/>
  <c r="E124" i="3"/>
  <c r="F164" i="3"/>
  <c r="E164" i="3"/>
  <c r="F124" i="3"/>
  <c r="B164" i="10"/>
  <c r="C124" i="10"/>
  <c r="C164" i="10"/>
  <c r="D124" i="10"/>
  <c r="E124" i="10"/>
  <c r="D164" i="10"/>
  <c r="C144" i="29"/>
  <c r="D124" i="29"/>
  <c r="C164" i="29"/>
  <c r="D144" i="29"/>
  <c r="E124" i="29"/>
  <c r="D164" i="29"/>
  <c r="B164" i="29"/>
  <c r="C124" i="29"/>
  <c r="F164" i="29"/>
  <c r="E164" i="29"/>
  <c r="F124" i="29"/>
  <c r="D164" i="27"/>
  <c r="E124" i="27"/>
  <c r="C124" i="27"/>
  <c r="B164" i="27"/>
  <c r="C144" i="27"/>
  <c r="C164" i="27"/>
  <c r="D124" i="27"/>
  <c r="F164" i="27"/>
  <c r="E164" i="27"/>
  <c r="F124" i="27"/>
  <c r="C124" i="26"/>
  <c r="B164" i="26"/>
  <c r="F164" i="26"/>
  <c r="F124" i="26"/>
  <c r="E164" i="26"/>
  <c r="D124" i="26"/>
  <c r="C164" i="26"/>
  <c r="E124" i="26"/>
  <c r="D164" i="26"/>
  <c r="C124" i="24"/>
  <c r="B164" i="24"/>
  <c r="D124" i="24"/>
  <c r="C164" i="24"/>
  <c r="E124" i="24"/>
  <c r="D164" i="24"/>
  <c r="F124" i="24"/>
  <c r="F164" i="24"/>
  <c r="E164" i="24"/>
  <c r="B144" i="27"/>
  <c r="C42" i="29"/>
  <c r="B82" i="29"/>
  <c r="B62" i="29"/>
  <c r="B62" i="27"/>
  <c r="B82" i="27"/>
  <c r="C42" i="27"/>
  <c r="D144" i="27"/>
  <c r="C62" i="27"/>
  <c r="D42" i="27"/>
  <c r="C82" i="27"/>
  <c r="F144" i="27"/>
  <c r="E144" i="27"/>
  <c r="E62" i="27"/>
  <c r="F62" i="27"/>
  <c r="F82" i="27"/>
  <c r="E82" i="27"/>
  <c r="F42" i="27"/>
  <c r="B144" i="28"/>
  <c r="C144" i="28"/>
  <c r="D42" i="28"/>
  <c r="C82" i="28"/>
  <c r="C62" i="28"/>
  <c r="F144" i="28"/>
  <c r="E144" i="28"/>
  <c r="C42" i="28"/>
  <c r="B82" i="28"/>
  <c r="B62" i="28"/>
  <c r="E42" i="28"/>
  <c r="D82" i="28"/>
  <c r="D62" i="28"/>
  <c r="D62" i="27"/>
  <c r="E42" i="27"/>
  <c r="D82" i="27"/>
  <c r="F42" i="28"/>
  <c r="E82" i="28"/>
  <c r="F82" i="28"/>
  <c r="E62" i="28"/>
  <c r="F62" i="28"/>
  <c r="B144" i="29"/>
  <c r="D42" i="29"/>
  <c r="C82" i="29"/>
  <c r="C62" i="29"/>
  <c r="F144" i="29"/>
  <c r="E144" i="29"/>
  <c r="E42" i="29"/>
  <c r="D82" i="29"/>
  <c r="D62" i="29"/>
  <c r="F42" i="29"/>
  <c r="E82" i="29"/>
  <c r="F62" i="29"/>
  <c r="F82" i="29"/>
  <c r="E62" i="29"/>
  <c r="C144" i="26"/>
  <c r="D144" i="26"/>
  <c r="C42" i="26"/>
  <c r="B82" i="26"/>
  <c r="B62" i="26"/>
  <c r="B144" i="26"/>
  <c r="C82" i="26"/>
  <c r="D42" i="26"/>
  <c r="C62" i="26"/>
  <c r="D82" i="26"/>
  <c r="E42" i="26"/>
  <c r="D62" i="26"/>
  <c r="F144" i="26"/>
  <c r="E144" i="26"/>
  <c r="E62" i="26"/>
  <c r="F62" i="26"/>
  <c r="E82" i="26"/>
  <c r="F82" i="26"/>
  <c r="F42" i="26"/>
  <c r="D144" i="25"/>
  <c r="B144" i="25"/>
  <c r="F144" i="25"/>
  <c r="E144" i="25"/>
  <c r="F42" i="25"/>
  <c r="F62" i="25"/>
  <c r="E62" i="25"/>
  <c r="E82" i="25"/>
  <c r="F82" i="25"/>
  <c r="D62" i="25"/>
  <c r="D82" i="25"/>
  <c r="E42" i="25"/>
  <c r="B62" i="25"/>
  <c r="C42" i="25"/>
  <c r="B82" i="25"/>
  <c r="C144" i="25"/>
  <c r="C62" i="25"/>
  <c r="D42" i="25"/>
  <c r="C82" i="25"/>
  <c r="C144" i="24"/>
  <c r="B144" i="24"/>
  <c r="C62" i="24"/>
  <c r="C82" i="24"/>
  <c r="D42" i="24"/>
  <c r="D144" i="24"/>
  <c r="B62" i="24"/>
  <c r="B82" i="24"/>
  <c r="C42" i="24"/>
  <c r="F144" i="24"/>
  <c r="E144" i="24"/>
  <c r="F42" i="24"/>
  <c r="F62" i="24"/>
  <c r="E82" i="24"/>
  <c r="E62" i="24"/>
  <c r="F82" i="24"/>
  <c r="E42" i="24"/>
  <c r="D62" i="24"/>
  <c r="D82" i="24"/>
  <c r="B144" i="23"/>
  <c r="D144" i="23"/>
  <c r="F144" i="23"/>
  <c r="E144" i="23"/>
  <c r="D62" i="23"/>
  <c r="E42" i="23"/>
  <c r="D82" i="23"/>
  <c r="C144" i="23"/>
  <c r="C42" i="23"/>
  <c r="B82" i="23"/>
  <c r="B62" i="23"/>
  <c r="D42" i="23"/>
  <c r="C82" i="23"/>
  <c r="C62" i="23"/>
  <c r="E82" i="23"/>
  <c r="F82" i="23"/>
  <c r="E62" i="23"/>
  <c r="F62" i="23"/>
  <c r="F42" i="23"/>
  <c r="D42" i="10"/>
  <c r="C82" i="10"/>
  <c r="C62" i="10"/>
  <c r="B144" i="10"/>
  <c r="E42" i="10"/>
  <c r="D82" i="10"/>
  <c r="D62" i="10"/>
  <c r="C144" i="10"/>
  <c r="F42" i="10"/>
  <c r="E82" i="10"/>
  <c r="F82" i="10"/>
  <c r="E62" i="10"/>
  <c r="F62" i="10"/>
  <c r="D144" i="10"/>
  <c r="F144" i="10"/>
  <c r="E144" i="10"/>
  <c r="B82" i="10"/>
  <c r="B62" i="10"/>
  <c r="C42" i="10"/>
  <c r="C144" i="12"/>
  <c r="D144" i="12"/>
  <c r="D42" i="12"/>
  <c r="C82" i="12"/>
  <c r="C62" i="12"/>
  <c r="B144" i="12"/>
  <c r="B82" i="12"/>
  <c r="C42" i="12"/>
  <c r="B62" i="12"/>
  <c r="F144" i="12"/>
  <c r="E144" i="12"/>
  <c r="E42" i="12"/>
  <c r="D82" i="12"/>
  <c r="D62" i="12"/>
  <c r="F42" i="12"/>
  <c r="E82" i="12"/>
  <c r="F82" i="12"/>
  <c r="E62" i="12"/>
  <c r="F62" i="12"/>
  <c r="C144" i="15"/>
  <c r="F62" i="15"/>
  <c r="F42" i="15"/>
  <c r="F82" i="15"/>
  <c r="E62" i="15"/>
  <c r="E82" i="15"/>
  <c r="E42" i="15"/>
  <c r="D62" i="15"/>
  <c r="D82" i="15"/>
  <c r="B62" i="15"/>
  <c r="C42" i="15"/>
  <c r="B82" i="15"/>
  <c r="C62" i="15"/>
  <c r="D42" i="15"/>
  <c r="C82" i="15"/>
  <c r="D144" i="15"/>
  <c r="F144" i="15"/>
  <c r="E144" i="15"/>
  <c r="A144" i="3"/>
  <c r="A164" i="3" s="1"/>
  <c r="C62" i="3"/>
  <c r="C82" i="3"/>
  <c r="D42" i="3"/>
  <c r="C144" i="3"/>
  <c r="D144" i="3"/>
  <c r="E144" i="3"/>
  <c r="F144" i="3"/>
  <c r="B62" i="3"/>
  <c r="B82" i="3"/>
  <c r="C42" i="3"/>
  <c r="D62" i="3"/>
  <c r="D82" i="3"/>
  <c r="E42" i="3"/>
  <c r="F62" i="3"/>
  <c r="F82" i="3"/>
  <c r="E62" i="3"/>
  <c r="E82" i="3"/>
  <c r="F42" i="3"/>
  <c r="A143" i="3"/>
  <c r="A163" i="3" s="1"/>
  <c r="A142" i="3"/>
  <c r="A162" i="3" s="1"/>
  <c r="A141" i="3"/>
  <c r="A161" i="3" s="1"/>
  <c r="A135" i="3"/>
  <c r="A155" i="3" s="1"/>
  <c r="A138" i="3"/>
  <c r="A158" i="3" s="1"/>
  <c r="A136" i="3"/>
  <c r="A156" i="3" s="1"/>
  <c r="A134" i="3"/>
  <c r="A154" i="3" s="1"/>
  <c r="A60" i="16" l="1"/>
  <c r="A79" i="16" s="1"/>
  <c r="A59" i="16"/>
  <c r="A78" i="16" s="1"/>
  <c r="A58" i="16"/>
  <c r="A77" i="16" s="1"/>
  <c r="A57" i="16"/>
  <c r="A76" i="16" s="1"/>
  <c r="A56" i="16"/>
  <c r="A75" i="16" s="1"/>
  <c r="A55" i="16"/>
  <c r="A74" i="16" s="1"/>
  <c r="A69" i="16"/>
  <c r="A49" i="16"/>
  <c r="A68" i="16" s="1"/>
  <c r="A70" i="16" l="1"/>
  <c r="A54" i="16"/>
  <c r="A73" i="16" s="1"/>
  <c r="A1" i="7"/>
  <c r="F135" i="30" l="1"/>
  <c r="E135" i="30"/>
  <c r="D131" i="30"/>
  <c r="B135" i="30"/>
  <c r="D129" i="30"/>
  <c r="D133" i="30"/>
  <c r="B136" i="30"/>
  <c r="B131" i="30"/>
  <c r="B128" i="30"/>
  <c r="E127" i="30"/>
  <c r="F127" i="30"/>
  <c r="C138" i="30"/>
  <c r="B133" i="30"/>
  <c r="D127" i="30"/>
  <c r="C136" i="30"/>
  <c r="C135" i="30"/>
  <c r="D138" i="30"/>
  <c r="B138" i="30"/>
  <c r="C127" i="30"/>
  <c r="D137" i="30"/>
  <c r="C132" i="30"/>
  <c r="C137" i="30"/>
  <c r="B132" i="30"/>
  <c r="F131" i="30"/>
  <c r="E131" i="30"/>
  <c r="E136" i="30"/>
  <c r="F136" i="30"/>
  <c r="C131" i="30"/>
  <c r="D136" i="30"/>
  <c r="F130" i="30"/>
  <c r="E130" i="30"/>
  <c r="D130" i="30"/>
  <c r="C130" i="30"/>
  <c r="B130" i="30"/>
  <c r="F129" i="30"/>
  <c r="E129" i="30"/>
  <c r="E134" i="30"/>
  <c r="F134" i="30"/>
  <c r="C129" i="30"/>
  <c r="B129" i="30"/>
  <c r="C134" i="30"/>
  <c r="F128" i="30"/>
  <c r="E128" i="30"/>
  <c r="D128" i="30"/>
  <c r="F138" i="30"/>
  <c r="E138" i="30"/>
  <c r="F133" i="30"/>
  <c r="E133" i="30"/>
  <c r="C128" i="30"/>
  <c r="C133" i="30"/>
  <c r="E132" i="30"/>
  <c r="F132" i="30"/>
  <c r="B127" i="30"/>
  <c r="B137" i="30"/>
  <c r="D135" i="30"/>
  <c r="D134" i="30"/>
  <c r="B134" i="30"/>
  <c r="F137" i="30"/>
  <c r="E137" i="30"/>
  <c r="D132" i="30"/>
</calcChain>
</file>

<file path=xl/sharedStrings.xml><?xml version="1.0" encoding="utf-8"?>
<sst xmlns="http://schemas.openxmlformats.org/spreadsheetml/2006/main" count="2817" uniqueCount="372">
  <si>
    <t>Data for Interactive Figures and Tables</t>
  </si>
  <si>
    <t>Table of Contents</t>
  </si>
  <si>
    <t>Tips on Navigation:</t>
  </si>
  <si>
    <t>Use the table below to help identify which sheet you would like to visit.</t>
  </si>
  <si>
    <t>You can use the hyperlinks to travel between tabs and the Table of Contents.</t>
  </si>
  <si>
    <t>Table ID.0: Table of Contents</t>
  </si>
  <si>
    <t>— (em dash) = not applicable.</t>
  </si>
  <si>
    <t>Tab Name</t>
  </si>
  <si>
    <t>Dashboard Location</t>
  </si>
  <si>
    <t>Table(s) Included</t>
  </si>
  <si>
    <t>Tab Link</t>
  </si>
  <si>
    <t xml:space="preserve">Table of Contents </t>
  </si>
  <si>
    <t xml:space="preserve">— </t>
  </si>
  <si>
    <t>Report figure data</t>
  </si>
  <si>
    <t>B.1-B.8</t>
  </si>
  <si>
    <t>All trade partners</t>
  </si>
  <si>
    <t>Interactive Figure: Services Trade by Trade Partner; Interactive Table: Services Trade by Trade Partner</t>
  </si>
  <si>
    <r>
      <t>1.1</t>
    </r>
    <r>
      <rPr>
        <sz val="11"/>
        <color theme="1"/>
        <rFont val="Aptos Narrow"/>
        <family val="2"/>
      </rPr>
      <t>–</t>
    </r>
    <r>
      <rPr>
        <sz val="11"/>
        <color theme="1"/>
        <rFont val="Calibri"/>
        <family val="2"/>
        <scheme val="minor"/>
      </rPr>
      <t>1.8</t>
    </r>
  </si>
  <si>
    <t>EU</t>
  </si>
  <si>
    <t>EU.1–EU.8</t>
  </si>
  <si>
    <t>UK</t>
  </si>
  <si>
    <t>UK.1–UK.8</t>
  </si>
  <si>
    <t>Canada</t>
  </si>
  <si>
    <t>CA.1–CA.8</t>
  </si>
  <si>
    <t>CA</t>
  </si>
  <si>
    <t>Switzerland</t>
  </si>
  <si>
    <t>CH.1–CH.8</t>
  </si>
  <si>
    <t>Mexico</t>
  </si>
  <si>
    <t>MX.1–MX.8</t>
  </si>
  <si>
    <t>Japan</t>
  </si>
  <si>
    <t>JP.1–JP.8</t>
  </si>
  <si>
    <t>India</t>
  </si>
  <si>
    <t>IN.1–IN.8</t>
  </si>
  <si>
    <t>China</t>
  </si>
  <si>
    <t>CN.1–CN.8</t>
  </si>
  <si>
    <t>Singapore</t>
  </si>
  <si>
    <t>SG.1–SG.8</t>
  </si>
  <si>
    <t>South Korea</t>
  </si>
  <si>
    <t>KR.1–KR.8</t>
  </si>
  <si>
    <t>All services</t>
  </si>
  <si>
    <t>Interactive Figure: Services Trade by type of service; Interactive Table: Services Trade by type of service</t>
  </si>
  <si>
    <t>2.1–2.8</t>
  </si>
  <si>
    <t>All sectors</t>
  </si>
  <si>
    <t>Travel</t>
  </si>
  <si>
    <t>TR.1–TR.8</t>
  </si>
  <si>
    <t>Professional</t>
  </si>
  <si>
    <t>PR.1–PR.8</t>
  </si>
  <si>
    <t>Financial</t>
  </si>
  <si>
    <t>FN.1–FN.8</t>
  </si>
  <si>
    <t>Research and development</t>
  </si>
  <si>
    <t>RD.1–RD.8</t>
  </si>
  <si>
    <t>Research</t>
  </si>
  <si>
    <t>Computer services</t>
  </si>
  <si>
    <t>CS.1–CS.8</t>
  </si>
  <si>
    <t>Computer</t>
  </si>
  <si>
    <t>Air and sea transport services</t>
  </si>
  <si>
    <t>AS.1–AS.8</t>
  </si>
  <si>
    <t>Air and sea</t>
  </si>
  <si>
    <t>Insurance services</t>
  </si>
  <si>
    <t>Insurance</t>
  </si>
  <si>
    <t>END</t>
  </si>
  <si>
    <t>Recent Trends in U.S. Services Trade: 2026 Annual Report</t>
  </si>
  <si>
    <t>Table B.1 Real value added by U.S. industry, 2020–24</t>
  </si>
  <si>
    <t>Year</t>
  </si>
  <si>
    <t>U.S. cross-border exports of  private services</t>
  </si>
  <si>
    <t>U.S. cross-border imports of  private services</t>
  </si>
  <si>
    <t>Source: USDOC, BEA, table 2.1, "U.S. Trade in Services, by Type of Service," accessed March 3, 2026.</t>
  </si>
  <si>
    <t>Table B.2 U.S. commercial services: cross-border exports, by country, 2024</t>
  </si>
  <si>
    <t>In billions of dollars (billion $) and percentages (%).This table corresponds to figure 2.</t>
  </si>
  <si>
    <t>Country</t>
  </si>
  <si>
    <t>Billion $</t>
  </si>
  <si>
    <t>Share of total (%)</t>
  </si>
  <si>
    <t>United Kingdom</t>
  </si>
  <si>
    <t>Ireland</t>
  </si>
  <si>
    <t>United Kingdom Islands, Caribbean</t>
  </si>
  <si>
    <t>Germany</t>
  </si>
  <si>
    <t>All other countries</t>
  </si>
  <si>
    <t>Total</t>
  </si>
  <si>
    <t>Source: USDOC, BEA, table 2.2, “U.S. Trade in Services, by Type of Service and by Country or Affiliation,” accessed March 3, 2026.</t>
  </si>
  <si>
    <t>Notes: Data for government goods and services not included elsewhere for certain countries are suppressed. As a result, data presented for those countries are total services trade, which includes their government services. Because of rounding, figures may not add to 100 percent. The BEA category “United Kingdom Islands, Caribbean” includes the following UK overseas territories: the British Virgin Islands, the Cayman Islands, Montserrat, and the Turks and Caicos Islands.</t>
  </si>
  <si>
    <t xml:space="preserve">Table B.3 U.S. commercial services: cross-border imports, by country, 2024 </t>
  </si>
  <si>
    <t>In billions of dollars (billion $) and percentages (%).This table corresponds to figure 3.</t>
  </si>
  <si>
    <t>Bermuda</t>
  </si>
  <si>
    <t>France</t>
  </si>
  <si>
    <t>Table B.4 U.S. services: Affiliate sales and purchases, 2019–23</t>
  </si>
  <si>
    <t>In billions of dollars. This table corresponds to figure 4.</t>
  </si>
  <si>
    <t>Sales by U.S.-owned foreign affiliates</t>
  </si>
  <si>
    <t>Purchases from foreign-owned U.S. affiliates</t>
  </si>
  <si>
    <t>2019</t>
  </si>
  <si>
    <t>2020</t>
  </si>
  <si>
    <t>2021</t>
  </si>
  <si>
    <t>2022</t>
  </si>
  <si>
    <t>2023</t>
  </si>
  <si>
    <t>Source: USDOC, BEA, table 4.1, "Services Supplied to Foreign Persons by U.S. MNEs Through Their MOFAs, by Industry and Affiliate and by Country of Affiliate," accessed March 3, 2026; and table 5.1, "Services Supplied to U.S. Persons by Foreign MNEs Through Their MOUSA, by Industry of Affiliate and by Country of UBO," accessed March 3, 2026.</t>
  </si>
  <si>
    <t xml:space="preserve">Note: MNEs = multinational enterprises; MOFAs = majority-owned foreign affiliates; MOUSA  = majority-owned U.S. affiliate; UBO = ultimate beneficial owner. Sales by U.S.-owned foreign affiliates includes goods and services supplied by majority-owned foreign affiliates of U.S. parent firms. Purchases from foreign-owned U.S. affiliates includes goods and services supplied by majority-owned U.S. affiliates of foreign parent firms. </t>
  </si>
  <si>
    <t>Table B.5 U.S. services: Affiliate sales by U.S.-owned foreign affiliates by industry, 2023</t>
  </si>
  <si>
    <t>In millions of dollars (Million $) and percentage (%). This table corresponds to figure 5.</t>
  </si>
  <si>
    <t>Type of industry</t>
  </si>
  <si>
    <t>Million $</t>
  </si>
  <si>
    <t>Information</t>
  </si>
  <si>
    <t>Wholesale trade</t>
  </si>
  <si>
    <t>Finance and insurance</t>
  </si>
  <si>
    <t>Professional, scientific and technical</t>
  </si>
  <si>
    <t>Retail trade</t>
  </si>
  <si>
    <t>Travel, accommodation and food</t>
  </si>
  <si>
    <t>Mining</t>
  </si>
  <si>
    <t>Manufacturing</t>
  </si>
  <si>
    <t>All other</t>
  </si>
  <si>
    <t>Source: USDOC, BEA, table 4.1, “Services Supplied to Foreign Persons by U.S. MNEs Through Their MOFAs, by Industry of Affiliate and by Country of Affiliate,” accessed March 3, 2026.</t>
  </si>
  <si>
    <t xml:space="preserve">Note: "Manufacturing" includes ancillary services provided by goods manufacturers.  The "All other services" category includes suppressed data, including transportation and warehousing. MNEs = multinational enterprises; MOFAs = majority-owned foreign affiliates; MOUSAs = majority-owned U.S. affiliates; UBO = ultimate beneficial owner. Due to rounding, figures may not add to 100 percent. </t>
  </si>
  <si>
    <t>Table B.6 U.S. services: Purchases from foreign-owned U.S. affiliates, 2023</t>
  </si>
  <si>
    <t>In millions of dollars (Million $) and percentage (%). This table corresponds to figure 6.</t>
  </si>
  <si>
    <t>Transportation and warehousing</t>
  </si>
  <si>
    <t>Source: USDOC, BEA, table 5.1, “Services Supplied to U.S. Persons by Foreign MNEs Though Their MOUSAs, by Industry of Affiliate and by Country of UBO,“ accessed March 3, 2026.</t>
  </si>
  <si>
    <t xml:space="preserve">Notes: "Manufacturing" includes ancillary services provided by goods manufacturers.  The "All other services" category includes suppressed data. MNEs = multinational enterprises; MOFAs = majority-owned foreign affiliates; MOUSAs = majority-owned U.S. affiliates; UBO = ultimate beneficial owner. Due to rounding, figures may not add to 100 percent. </t>
  </si>
  <si>
    <t>Table B.7 Global services: cross-border exports of commercial services, by country, 2024</t>
  </si>
  <si>
    <t>In billions of dollars (Billions $) and percentage (%). This table corresponds to figure 7.</t>
  </si>
  <si>
    <t>United States</t>
  </si>
  <si>
    <t>Netherlands</t>
  </si>
  <si>
    <t>Source: WTO, “Trade in Commercial Services,”  March 19, 2026.</t>
  </si>
  <si>
    <t>Note: Exports of commercial services exclude public-sector transactions. Due to difficulty measuring and reporting services trade data, total services exports do not equal total services imports.</t>
  </si>
  <si>
    <t>Table B.8 Global services: cross-border imports of commercial services, by country, 2024</t>
  </si>
  <si>
    <t>In billions of dollars (Billions $) and percentage (%). This table corresponds to figure 8.</t>
  </si>
  <si>
    <t>World</t>
  </si>
  <si>
    <t>Services Trade by Country</t>
  </si>
  <si>
    <t>World: Imports</t>
  </si>
  <si>
    <t>Table 1.1 All trade partners: U.S. cross-border imports of commercial services, by type of service, 2020–24</t>
  </si>
  <si>
    <t>In millions of dollars.</t>
  </si>
  <si>
    <t>Type of service</t>
  </si>
  <si>
    <t>2024</t>
  </si>
  <si>
    <t>Travel and passenger fares</t>
  </si>
  <si>
    <t>Professional, technical, and related services</t>
  </si>
  <si>
    <t xml:space="preserve">Insurance </t>
  </si>
  <si>
    <t>Air and sea transport</t>
  </si>
  <si>
    <t>Audiovisual services</t>
  </si>
  <si>
    <t>Telecommunications and information</t>
  </si>
  <si>
    <t>Maintenance and repair</t>
  </si>
  <si>
    <t>Construction</t>
  </si>
  <si>
    <t>All other services</t>
  </si>
  <si>
    <t>Source: U.S. Department of Commerce, Bureau of Economic Analysis, table 2.2, “U.S. Trade in services, by Type of Service and by Country or Affiliation,” accessed March 3, 2026</t>
  </si>
  <si>
    <t>Note: Types of services are sorted by value in 2024.</t>
  </si>
  <si>
    <t>Table 1.2 All trade partners: U.S. cross-border imports of commercial services, by type of service, 2020–24</t>
  </si>
  <si>
    <t>In percentages.</t>
  </si>
  <si>
    <t>Table 1.3 All trade partners: Absolute change in U.S. cross-border imports of commercial services, by type of service, 2020–24</t>
  </si>
  <si>
    <t>2020–21</t>
  </si>
  <si>
    <t>2021–22</t>
  </si>
  <si>
    <t>2022–23</t>
  </si>
  <si>
    <t>2023–24</t>
  </si>
  <si>
    <t>2020–24</t>
  </si>
  <si>
    <t>Source: U.S. Department of Commerce, Bureau of Economic Analysis, table 2.2, “U.S. Trade in services, by Type of Service and by Country or Affiliation,” accessed March 3, 2026.</t>
  </si>
  <si>
    <t>Table 1.4 All trade partners: Percentage change in U.S. cross-border imports of commercial services, by type of service, 2020–24</t>
  </si>
  <si>
    <t>World: Exports</t>
  </si>
  <si>
    <t>Table 1.5 All trade partners: U.S. cross-border exports of commercial services, by type of service, 2020–24</t>
  </si>
  <si>
    <t>Maintenance and repair services</t>
  </si>
  <si>
    <t>Telecommunications and information services</t>
  </si>
  <si>
    <t>Table 1.6 All trade partners: U.S. cross-border exports of commercial services, by type of service, 2020–24</t>
  </si>
  <si>
    <t>Table 1.7 All trade partners: Absolute change in U.S. cross–border exports of commercial services, by type of service, 2019–24</t>
  </si>
  <si>
    <t>Table 1.8 All trade partners: Percentage change in U.S. cross–border exports of commercial services, by type of service, 2019–24</t>
  </si>
  <si>
    <t>European Union</t>
  </si>
  <si>
    <t>European Union: Imports</t>
  </si>
  <si>
    <t>Table EU.1 European Union: U.S. cross-border imports of commercial services, by type of service, 2020–24</t>
  </si>
  <si>
    <t>Research and development services</t>
  </si>
  <si>
    <t>Financial services</t>
  </si>
  <si>
    <t>Table EU.2 European Union: U.S. cross-border imports of commercial services, by type of service, 2020–24</t>
  </si>
  <si>
    <t>Table EU.3 European Union: Absolute change in U.S. cross-border imports of commercial services, by type of service, 2020–24</t>
  </si>
  <si>
    <t>Table EU.4 European Union: Percentage change in U.S. cross-border imports of commercial services, by type of service, 2020–24</t>
  </si>
  <si>
    <t>European Union: Exports</t>
  </si>
  <si>
    <t>Table EU.5 European Union: U.S. cross-border exports of commercial services, by type of service, 2020–24</t>
  </si>
  <si>
    <t>In millions of dollars; d.s. = data are suppressed to protect confidentiality.</t>
  </si>
  <si>
    <t>d.s.</t>
  </si>
  <si>
    <t>Note: Types of services are sorted by value in 2024. Total and All other services in 2021 , 2022, and 2023 include suppressed government services data and may be overstated.</t>
  </si>
  <si>
    <t>Table EU.6 European Union: U.S. cross-border exports of commercial services, by type of service, 2020–24</t>
  </si>
  <si>
    <t>In percentages; n.c. = not calculable (cannot be calculated).</t>
  </si>
  <si>
    <t>Table EU.7 European Union: Absolute change in U.S. cross-border exports of commercial services, by type of service, 2020–24</t>
  </si>
  <si>
    <t>Table EU.8 European Union: Percentage change in U.S. cross-border exports of commercial services, by type of service, 2020–24</t>
  </si>
  <si>
    <t>United Kingdom: Imports</t>
  </si>
  <si>
    <t>Table UK.1 United Kingdom: U.S. cross-border imports of commercial services, by type of service, 2020–24</t>
  </si>
  <si>
    <t>Table UK.2 United Kingdom: U.S. cross-border imports of commercial services, by type of service, 2020–24</t>
  </si>
  <si>
    <t>Table UK.3 United Kingdom: Absolute change in U.S. cross-border imports of commercial services, by type of service, 2020–24</t>
  </si>
  <si>
    <t>In millions of dollars; n.c. = not calculable (cannot be calculated).</t>
  </si>
  <si>
    <t>Table UK.4 United Kingdom: Percentage change in U.S. cross-border imports of commercial services, by type of service, 2020–24</t>
  </si>
  <si>
    <t>United Kingdom: Exports</t>
  </si>
  <si>
    <t>Table UK.5 United Kingdom: U.S. cross-border exports of commercial services, by type of service, 2020–24</t>
  </si>
  <si>
    <t>Note: Types of services are sorted by value in 2024. Total and All other services in 2020 include suppressed government services data and may be overstated.</t>
  </si>
  <si>
    <t>Table UK.6 United Kingdom: U.S. cross-border exports of commercial services, by type of service, 2020–24</t>
  </si>
  <si>
    <t>Table UK.7 United Kingdom: Absolute change in U.S. cross-border exports of commercial services, by type of service, 2020–24</t>
  </si>
  <si>
    <t>Table UK.8 United Kingdom: Percentage change in U.S. cross-border exports of commercial services, by type of service, 2020–24</t>
  </si>
  <si>
    <t>Canada: Imports</t>
  </si>
  <si>
    <t>Table CA.1 Canada: U.S. cross-border imports of commercial services, by type of service, 2020–24</t>
  </si>
  <si>
    <t>Table CA.2 Canada: U.S. cross-border imports of commercial services, by type of service, 2020–24</t>
  </si>
  <si>
    <t>Table CA.3 Canada: Absolute change in U.S. cross-border imports of commercial services, by type of service, 2020–24</t>
  </si>
  <si>
    <t>Table CA.4 Canada: Percentage change in U.S. cross-border imports of commercial services, by type of service, 2020–24</t>
  </si>
  <si>
    <t>Canada: Exports</t>
  </si>
  <si>
    <t>Table CA.5 Canada: U.S. cross-border exports of commercial services, by type of service, 2020–24</t>
  </si>
  <si>
    <t>Table CA.6 Canada: U.S. cross-border exports of commercial services, by type of service, 2020–24</t>
  </si>
  <si>
    <t>Table CA.7 Canada: Absolute change in U.S. cross-border exports of commercial services, by type of service, 2020–24</t>
  </si>
  <si>
    <t>Table CA.8 Canada: Percentage change in U.S. cross-border exports of commercial services, by type of service, 2020–24</t>
  </si>
  <si>
    <t>Switzerland: Imports</t>
  </si>
  <si>
    <t>Table CH.1 Switzerland: U.S. cross-border imports of commercial services, by type of service, 2020–24</t>
  </si>
  <si>
    <t>Note: Types of services are sorted by value in 2024. Total and All other services in 2024 include suppressed government services data and may be overstated.</t>
  </si>
  <si>
    <t>Table CH.2 Switzerland: U.S. cross-border imports of commercial services, by type of service, 2020–24</t>
  </si>
  <si>
    <t>Table CH.3 Switzerland: Absolute change in U.S. cross-border imports of commercial services, by type of service, 2020–24</t>
  </si>
  <si>
    <t>Table CH.4 Switzerland: Percentage change in U.S. cross-border imports of commercial services, by type of service, 2020–24</t>
  </si>
  <si>
    <t>Switzerland: Exports</t>
  </si>
  <si>
    <t>Table CH.5 Switzerland: U.S. cross-border exports of commercial services, by type of service, 2020–24</t>
  </si>
  <si>
    <t>Table CH.6 Switzerland: U.S. cross-border exports of commercial services, by type of service, 2020–24</t>
  </si>
  <si>
    <t>Table CH.7 Switzerland: Absolute change in U.S. cross-border exports of commercial services, by type of service, 2020–24</t>
  </si>
  <si>
    <t>Table CH.8 Switzerland: Percentage change in U.S. cross-border exports of commercial services, by type of service, 2020–24</t>
  </si>
  <si>
    <t>Mexico: Imports</t>
  </si>
  <si>
    <t>Table MX.1 Mexico: U.S. cross-border imports of commercial services, by type of service, 2020–24</t>
  </si>
  <si>
    <t>Note: Types of services are sorted by value in 2024. Total and All other services in 2022 and 2024 include suppressed government services data and may be overstated.</t>
  </si>
  <si>
    <t>Table MX.2 Mexico: U.S. cross-border imports of commercial services, by type of service, 2020–24</t>
  </si>
  <si>
    <t>Table MX.3 Mexico: Absolute change in U.S. cross-border imports of commercial services, by type of service, 2020–24</t>
  </si>
  <si>
    <t>Table MX.4 Mexico: Percentage change in U.S. cross-border imports of commercial services, by type of service, 2020–24</t>
  </si>
  <si>
    <t>Mexico: Exports</t>
  </si>
  <si>
    <t>Table MX.5 Mexico: U.S. cross-border exports of commercial services, by type of service, 2020–24</t>
  </si>
  <si>
    <t>Table MX.6 Mexico: U.S. cross-border exports of commercial services, by type of service, 2020–24</t>
  </si>
  <si>
    <t>Table MX.7 Mexico: Absolute change in U.S. cross-border exports of commercial services, by type of service, 2020–24</t>
  </si>
  <si>
    <t>Table MX.8 Mexico: Percentage change in U.S. cross-border exports of commercial services, by type of service, 2020–24</t>
  </si>
  <si>
    <t>Japan: Imports</t>
  </si>
  <si>
    <t>Table JP.1 Japan: U.S. cross-border imports of commercial services, by type of service, 2020–24</t>
  </si>
  <si>
    <t>Note: Types of services are sorted by value in 2024. Total and All other services in 2020 and 2022 include suppressed government services data and may be overstated.</t>
  </si>
  <si>
    <t>Table JP.2 Japan: U.S. cross-border imports of commercial services, by type of service, 2020–24</t>
  </si>
  <si>
    <t>Table JP.3 Japan: Absolute change in U.S. cross-border imports of commercial services, by type of service, 2020–24</t>
  </si>
  <si>
    <t>Table JP.4 Japan: Percentage change in U.S. cross-border imports of commercial services, by type of service, 2020–24</t>
  </si>
  <si>
    <t>Japan: Exports</t>
  </si>
  <si>
    <t>Table JP.5 Japan: U.S. cross-border exports of commercial services, by type of service, 2020–24</t>
  </si>
  <si>
    <t>Note: Types of services are sorted by value in 2024. Total and All other services in all years include suppressed government services data and may be overstated.</t>
  </si>
  <si>
    <t>Table JP.6 Japan: U.S. cross-border exports of commercial services, by type of service, 2020–24</t>
  </si>
  <si>
    <t>Table JP.7 Japan: Absolute change in U.S. cross-border exports of commercial services, by type of service, 2020–24</t>
  </si>
  <si>
    <t>Table JP.8 Japan: Percentage change in U.S. cross-border exports of commercial services, by type of service, 2020–24</t>
  </si>
  <si>
    <t>India: Imports</t>
  </si>
  <si>
    <t>Table IN.1 India: U.S. cross-border imports of commercial services, by type of service, 2020–24</t>
  </si>
  <si>
    <t>Table IN.2 India: U.S. cross-border imports of commercial services, by type of service, 2020–24</t>
  </si>
  <si>
    <t>Table IN.3 India: Absolute change in U.S. cross-border imports of commercial services, by type of service, 2020–24</t>
  </si>
  <si>
    <t>Table IN.4 India: Percentage change in U.S. cross-border imports of commercial services, by type of service, 2020–24</t>
  </si>
  <si>
    <t>India: Exports</t>
  </si>
  <si>
    <t>Table IN.5 India: U.S. cross-border exports of commercial services, by type of service, 2020–24</t>
  </si>
  <si>
    <t>Table IN.6 India: U.S. cross-border exports of commercial services, by type of service, 2020–24</t>
  </si>
  <si>
    <t>Table IN.7 India: Absolute change in U.S. cross-border exports of commercial services, by type of service, 2020–24</t>
  </si>
  <si>
    <t>Table IN.8 India: Percentage change in U.S. cross-border exports of commercial services, by type of service, 2020–24</t>
  </si>
  <si>
    <t>China: Imports</t>
  </si>
  <si>
    <t>Table CN.1 China: U.S. cross-border imports of commercial services, by type of service, 2020–24</t>
  </si>
  <si>
    <t>Note: Types of services are sorted by value in 2024. Total and All other services in 2020, 2023, and 2024 include suppressed government services data and may be overstated.</t>
  </si>
  <si>
    <t>Table CN.2 China: U.S. cross-border imports of commercial services, by type of service, 2020–24</t>
  </si>
  <si>
    <t>Table CN.3 China: Absolute change in U.S. cross-border imports of commercial services, by type of service, 2020–24</t>
  </si>
  <si>
    <t>Table CN.4 China: Percentage change in U.S. cross-border imports of commercial services, by type of service, 2020–24</t>
  </si>
  <si>
    <t>China: Exports</t>
  </si>
  <si>
    <t>Table CN.5 China: U.S. cross-border exports of commercial services, by type of service, 2020–24</t>
  </si>
  <si>
    <t>Table CN.6 China: U.S. cross-border exports of commercial services, by type of service, 2020–24</t>
  </si>
  <si>
    <t>Table CN.7 China: Absolute change in U.S. cross-border exports of commercial services, by type of service, 2020–24</t>
  </si>
  <si>
    <t>Table CN.8 China: Percentage change in U.S. cross-border exports of commercial services, by type of service, 2020–24</t>
  </si>
  <si>
    <t>Singapore: Imports</t>
  </si>
  <si>
    <t>Table SG.1 Singapore: U.S. cross-border imports of commercial services, by type of service, 2020–24</t>
  </si>
  <si>
    <t>Note: Types of services are sorted by value in 2024. Total and All other services in 2020–2023 include suppressed government services data and may be overstated.</t>
  </si>
  <si>
    <t>Table SG.2 Singapore: U.S. cross-border imports of commercial services, by type of service, 2020–24</t>
  </si>
  <si>
    <t>Table SG.3 Singapore: Absolute change in U.S. cross-border imports of commercial services, by type of service, 2020–24</t>
  </si>
  <si>
    <t>Table SG.4 Singapore: Percentage change in U.S. cross-border imports of commercial services, by type of service, 2020–24</t>
  </si>
  <si>
    <t>Singapore: Exports</t>
  </si>
  <si>
    <t>Table SG.5 Singapore: U.S. cross-border exports of commercial services, by type of service, 2020–24</t>
  </si>
  <si>
    <t>Table SG.6 Singapore: U.S. cross-border exports of commercial services, by type of service, 2020–24</t>
  </si>
  <si>
    <t>Table SG.7 Singapore: Absolute change in U.S. cross-border exports of commercial services, by type of service, 2020–24</t>
  </si>
  <si>
    <t>Table SG.8 Singapore: Percentage change in U.S. cross-border exports of commercial services, by type of service, 2020–24</t>
  </si>
  <si>
    <t>South Korea: Imports</t>
  </si>
  <si>
    <t>Table KR.1 South Korea: U.S. cross-border imports of commercial services, by type of service, 2020–24</t>
  </si>
  <si>
    <t>Note: Types of services are sorted by value in 2024. Total and All other services in 2021–24 include suppressed government services data and may be overstated.</t>
  </si>
  <si>
    <t>Table KR.2 South Korea: U.S. cross-border imports of commercial services, by type of service, 2020–24</t>
  </si>
  <si>
    <t>Table KR.3 South Korea: Absolute change in U.S. cross-border imports of commercial services, by type of service, 2020–24</t>
  </si>
  <si>
    <t>Table KR.4 South Korea: Percentage change in U.S. cross-border imports of commercial services, by type of service, 2020–24</t>
  </si>
  <si>
    <t>South Korea: Exports</t>
  </si>
  <si>
    <t>Table KR.5 South Korea: U.S. cross-border exports of commercial services, by type of service, 2020–24</t>
  </si>
  <si>
    <t>Table KR.6 South Korea: U.S. cross-border exports of commercial services, by type of service, 2020–24</t>
  </si>
  <si>
    <t>Table KR.7 South Korea: Absolute change in U.S. cross-border exports of commercial services, by type of service, 2020–24</t>
  </si>
  <si>
    <t>Table KR.8 South Korea: Percentage change in U.S. cross-border exports of commercial services, by type of service, 2020–24</t>
  </si>
  <si>
    <t>Services Trade by Sector</t>
  </si>
  <si>
    <t>All services: Imports</t>
  </si>
  <si>
    <t>Table 2.1 All services: U.S. cross-border imports of commercial services, by trade partner, 2020–24</t>
  </si>
  <si>
    <t>Trade partner</t>
  </si>
  <si>
    <t>All other trade parners</t>
  </si>
  <si>
    <t>Note: Trade partners are sorted by value in 2024.</t>
  </si>
  <si>
    <t>Table 2.2 All services: U.S. cross-border imports of commercial services, by trade partner, 2020–24</t>
  </si>
  <si>
    <t>Table 2.3 All services: Absolute change in U.S. cross-border imports of commercial services, by trade partner, 2020–24</t>
  </si>
  <si>
    <t>Table 2.4 All services: Percentage change in U.S. cross-border imports of commercial services, by trade partner, 2020–24</t>
  </si>
  <si>
    <t>All services: Exports</t>
  </si>
  <si>
    <t>Table 2.5 All services: U.S. cross-border exports of commercial services, by trade partner, 2020–24</t>
  </si>
  <si>
    <t>Table 2.6 All services: U.S. cross-border exports of commercial services, by trade partner, 2020–24</t>
  </si>
  <si>
    <t>Table 2.7 All services: Absolute change in U.S. cross-border exports of commercial services, by trade partner, 2020–24</t>
  </si>
  <si>
    <t>Table 2.8 All services: Percentage change in U.S. cross-border exports of commercial services, by trade partner, 2020–24</t>
  </si>
  <si>
    <t>Travel services</t>
  </si>
  <si>
    <t>Travel services: Imports</t>
  </si>
  <si>
    <t>Table TR.1 Travel services: U.S. cross-border imports of commercial services, by trade partner, 2020–24</t>
  </si>
  <si>
    <t>Dominican Republic</t>
  </si>
  <si>
    <t>Colombia</t>
  </si>
  <si>
    <t>Taiwan</t>
  </si>
  <si>
    <t>Table TR.2 Travel services: U.S. cross-border imports of commercial services, by trade partner, 2020–24</t>
  </si>
  <si>
    <t>Table TR.3 Travel services: Absolute change in U.S. cross-border imports of commercial services, by trade partner, 2020–24</t>
  </si>
  <si>
    <t>Table TR.4 Travel services: Percentage change in U.S. cross-border imports of commercial services, by trade partner, 2020–24</t>
  </si>
  <si>
    <t>Travel services: Exports</t>
  </si>
  <si>
    <t>Table TR.5 Travel services: U.S. cross-border exports of commercial services, by trade partner, 2020–24</t>
  </si>
  <si>
    <t>Brazil</t>
  </si>
  <si>
    <t>Australia</t>
  </si>
  <si>
    <t>Table TR.6 Travel services: U.S. cross-border exports of commercial services, by trade partner, 2020–24</t>
  </si>
  <si>
    <t>Table TR.7 Travel services: Absolute change in U.S. cross-border exports of commercial services, by trade partner, 2020–24</t>
  </si>
  <si>
    <t>Table TR.8 Travel services: Percentage change in U.S. cross-border exports of commercial services, by trade partner, 2020–24</t>
  </si>
  <si>
    <t>Professional services</t>
  </si>
  <si>
    <t>Professional services: Imports</t>
  </si>
  <si>
    <t>Table PR.1 Professional services: U.S. cross-border imports of commercial services, by trade partner, 2020–24</t>
  </si>
  <si>
    <t>Philippines</t>
  </si>
  <si>
    <t>Table PR.2 Professional services: U.S. cross-border imports of commercial services, by trade partner, 2020–24</t>
  </si>
  <si>
    <t>Table PR.3 Professional services: Absolute change in U.S. cross-border imports of commercial services, by trade partner, 2020–24</t>
  </si>
  <si>
    <t>Table PR.4 Professional services: Percentage change in U.S. cross-border imports of commercial services, by trade partner, 2020–24</t>
  </si>
  <si>
    <t>Professional services: Exports</t>
  </si>
  <si>
    <t>Table PR.5 Professional services: U.S. cross-border exports of commercial services, by trade partner, 2020–24</t>
  </si>
  <si>
    <t>Hong Kong</t>
  </si>
  <si>
    <t>Israel</t>
  </si>
  <si>
    <t>Table PR.6 Professional services: U.S. cross-border exports of commercial services, by trade partner, 2020–24</t>
  </si>
  <si>
    <t>Table PR.7 Professional services: Absolute change in U.S. cross-border exports of commercial services, by trade partner, 2020–24</t>
  </si>
  <si>
    <t>Table PR.8 Professional services: Percentage change in U.S. cross-border exports of commercial services, by trade partner, 2020–24</t>
  </si>
  <si>
    <t>Financial services: Imports</t>
  </si>
  <si>
    <t>Table FN.1 Financial services: U.S. cross-border imports of commercial services, by trade partner, 2020–24</t>
  </si>
  <si>
    <t>Table FN.2 Financial services: U.S. cross-border imports of commercial services, by trade partner, 2020–24</t>
  </si>
  <si>
    <t>Table FN.3 Financial services: Absolute change in U.S. cross-border imports of commercial services, by trade partner, 2020–24</t>
  </si>
  <si>
    <t>Table FN.4 Financial services: Percentage change in U.S. cross-border imports of commercial services, by trade partner, 2020–24</t>
  </si>
  <si>
    <t>Financial services: Exports</t>
  </si>
  <si>
    <t>Table FN.5 Financial services: U.S. cross-border exports of commercial services, by trade partner, 2020–24</t>
  </si>
  <si>
    <t>Table FN.6 Financial services: U.S. cross-border exports of commercial services, by trade partner, 2020–24</t>
  </si>
  <si>
    <t>Table FN.7 Financial services: Absolute change in U.S. cross-border exports of commercial services, by trade partner, 2020–24</t>
  </si>
  <si>
    <t>Table FN.8 Financial services: Percentage change in U.S. cross-border exports of commercial services, by trade partner, 2020–24</t>
  </si>
  <si>
    <t>Research and development: Imports</t>
  </si>
  <si>
    <t>Table RD.1 Research and development: U.S. cross-border imports of commercial services, by trade partner, 2020–24</t>
  </si>
  <si>
    <t>Table RD.2 Research and development: U.S. cross-border imports of commercial services, by trade partner, 2020–24</t>
  </si>
  <si>
    <t>Table RD.3 Research and development: Absolute change in U.S. cross-border imports of commercial services, by trade partner, 2020–24</t>
  </si>
  <si>
    <t>Table RD.4 Research and development: Percentage change in U.S. cross-border imports of commercial services, by trade partner, 2020–24</t>
  </si>
  <si>
    <t>Research and development: Exports</t>
  </si>
  <si>
    <t>Table RD.5 Research and development: U.S. cross-border exports of commercial services, by trade partner, 2020–24</t>
  </si>
  <si>
    <t>Table RD.6 Research and development: U.S. cross-border exports of commercial services, by trade partner, 2020–24</t>
  </si>
  <si>
    <t>Table RD.7 Research and development: Absolute change in U.S. cross-border exports of commercial services, by trade partner, 2020–24</t>
  </si>
  <si>
    <t>Table RD.8 Research and development: Percentage change in U.S. cross-border exports of commercial services, by trade partner, 2020–24</t>
  </si>
  <si>
    <t>Computer services: Imports</t>
  </si>
  <si>
    <t>Table CS.1 Computer services: U.S. cross-border imports of commercial services, by trade partner, 2020–24</t>
  </si>
  <si>
    <t>Table CS.2 Computer services: U.S. cross-border imports of commercial services, by trade partner, 2020–24</t>
  </si>
  <si>
    <t>Table CS.3 Computer services: Absolute change in U.S. cross-border imports of commercial services, by trade partner, 2020–24</t>
  </si>
  <si>
    <t>Table CS.4 Computer services: Percentage change in U.S. cross-border imports of commercial services, by trade partner, 2020–24</t>
  </si>
  <si>
    <t>Computer services: Exports</t>
  </si>
  <si>
    <t>Table CS.5 Computer services: U.S. cross-border exports of commercial services, by trade partner, 2020–24</t>
  </si>
  <si>
    <t>Table CS.6 Computer services: U.S. cross-border exports of commercial services, by trade partner, 2020–24</t>
  </si>
  <si>
    <t>Table CS.7 Computer services: Absolute change in U.S. cross-border exports of commercial services, by trade partner, 2020–24</t>
  </si>
  <si>
    <t>Table CS.8 Computer services: Percentage change in U.S. cross-border exports of commercial services, by trade partner, 2020–24</t>
  </si>
  <si>
    <t>Air and sea transport services: Imports</t>
  </si>
  <si>
    <t>Table AS.1 Air and sea transport services: U.S. cross-border imports of commercial services, by trade partner, 2020–24</t>
  </si>
  <si>
    <t>Table AS.2 Air and sea transport services: U.S. cross-border imports of commercial services, by trade partner, 2020–24</t>
  </si>
  <si>
    <t>Table AS.3 Air and sea transport services: Absolute change in U.S. cross-border imports of commercial services, by trade partner, 2020–24</t>
  </si>
  <si>
    <t>Table AS.4 Air and sea transport services: Percentage change in U.S. cross-border imports of commercial services, by trade partner, 2020–24</t>
  </si>
  <si>
    <t>Air and sea transport services: Exports</t>
  </si>
  <si>
    <t>Table AS.5 Air and sea transport services: U.S. cross-border exports of commercial services, by trade partner, 2020–24</t>
  </si>
  <si>
    <t>Turkey</t>
  </si>
  <si>
    <t>Table AS.6 Air and sea transport services: U.S. cross-border exports of commercial services, by trade partner, 2020–24</t>
  </si>
  <si>
    <t>Table AS.7 Air and sea transport services: Absolute change in U.S. cross-border exports of commercial services, by trade partner, 2020–24</t>
  </si>
  <si>
    <t>Table AS.8 Air and sea transport services: Percentage change in U.S. cross-border exports of commercial services, by trade partner, 2020–24</t>
  </si>
  <si>
    <t>Insurance services: Imports</t>
  </si>
  <si>
    <t>Table IN.1 Insurance services: U.S. cross-border imports of commercial services, by trade partner, 2020–24</t>
  </si>
  <si>
    <t>Table IN.2 Insurance services: U.S. cross-border imports of commercial services, by trade partner, 2020–24</t>
  </si>
  <si>
    <t>Table IN.3 Insurance services: Absolute change in U.S. cross-border imports of commercial services, by trade partner, 2020–24</t>
  </si>
  <si>
    <t>Table IN.4 Insurance services: Percentage change in U.S. cross-border imports of commercial services, by trade partner, 2020–24</t>
  </si>
  <si>
    <t>Insurance services: Exports</t>
  </si>
  <si>
    <t>Table IN.5 Insurance services: U.S. cross-border exports of commercial services, by trade partner, 2020–24</t>
  </si>
  <si>
    <t>Poland</t>
  </si>
  <si>
    <t>Spain</t>
  </si>
  <si>
    <t>Table IN.6 Insurance services: U.S. cross-border exports of commercial services, by trade partner, 2020–24</t>
  </si>
  <si>
    <t>Table IN.7 Insurance services: Absolute change in U.S. cross-border exports of commercial services, by trade partner, 2020–24</t>
  </si>
  <si>
    <t>Table IN.8 Insurance services: Percentage change in U.S. cross-border exports of commercial services, by trade partner, 2020–24</t>
  </si>
  <si>
    <t>In millions of dollars. This table corresponds to figure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</si>
</sst>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quot;Table ES.&quot;#,##0"/>
    <numFmt numFmtId="167" formatCode="&quot;Figure ES.&quot;#,##0"/>
    <numFmt numFmtId="168" formatCode="_(* #,##0.0_);_(* \(#,##0.0\);_(* &quot;-&quot;??_);_(@_)"/>
    <numFmt numFmtId="169" formatCode="_(* #,##0_);_(* \(#,##0\);_(* &quot;-&quot;??_);_(@_)"/>
  </numFmts>
  <fonts count="18" x14ac:knownFonts="1">
    <font>
      <sz val="11"/>
      <color theme="1"/>
      <name val="Calibri"/>
      <family val="2"/>
      <scheme val="minor"/>
    </font>
    <font>
      <b/>
      <sz val="11"/>
      <color theme="1"/>
      <name val="Calibri"/>
      <family val="2"/>
      <scheme val="minor"/>
    </font>
    <font>
      <sz val="11"/>
      <color theme="0"/>
      <name val="Calibri"/>
      <family val="2"/>
      <scheme val="minor"/>
    </font>
    <font>
      <sz val="24"/>
      <color theme="0"/>
      <name val="Calibri"/>
      <family val="2"/>
      <scheme val="minor"/>
    </font>
    <font>
      <b/>
      <sz val="12"/>
      <color theme="0"/>
      <name val="Calibri"/>
      <family val="2"/>
      <scheme val="minor"/>
    </font>
    <font>
      <u/>
      <sz val="11"/>
      <color theme="1"/>
      <name val="Calibri"/>
      <family val="2"/>
      <scheme val="minor"/>
    </font>
    <font>
      <sz val="11"/>
      <color indexed="8"/>
      <name val="Calibri"/>
      <family val="2"/>
      <scheme val="minor"/>
    </font>
    <font>
      <sz val="11"/>
      <color theme="1"/>
      <name val="Calibri"/>
      <family val="2"/>
      <scheme val="minor"/>
    </font>
    <font>
      <b/>
      <sz val="11"/>
      <name val="Calibri"/>
      <family val="2"/>
      <scheme val="minor"/>
    </font>
    <font>
      <sz val="11"/>
      <name val="Calibri"/>
      <family val="2"/>
      <scheme val="minor"/>
    </font>
    <font>
      <b/>
      <sz val="13"/>
      <color theme="3"/>
      <name val="Calibri"/>
      <family val="2"/>
      <scheme val="minor"/>
    </font>
    <font>
      <b/>
      <sz val="13"/>
      <name val="Calibri"/>
      <family val="2"/>
      <scheme val="minor"/>
    </font>
    <font>
      <b/>
      <sz val="11"/>
      <color theme="0"/>
      <name val="Calibri"/>
      <family val="2"/>
      <scheme val="minor"/>
    </font>
    <font>
      <u/>
      <sz val="11"/>
      <color theme="10"/>
      <name val="Calibri"/>
      <family val="2"/>
      <scheme val="minor"/>
    </font>
    <font>
      <sz val="11"/>
      <color theme="1"/>
      <name val="Aptos Narrow"/>
      <family val="2"/>
    </font>
    <font>
      <sz val="8"/>
      <name val="Calibri"/>
      <family val="2"/>
      <scheme val="minor"/>
    </font>
    <font>
      <sz val="7"/>
      <color rgb="FF000000"/>
      <name val="Arial"/>
    </font>
    <font>
      <sz val="11"/>
      <name val="Calibri"/>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4" tint="-0.499984740745262"/>
        <bgColor theme="1"/>
      </patternFill>
    </fill>
  </fills>
  <borders count="16">
    <border>
      <left/>
      <right/>
      <top/>
      <bottom/>
      <diagonal/>
    </border>
    <border>
      <left/>
      <right/>
      <top/>
      <bottom style="thick">
        <color theme="7"/>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6">
    <xf numFmtId="0" fontId="0" fillId="0" borderId="0"/>
    <xf numFmtId="0" fontId="6" fillId="0" borderId="0"/>
    <xf numFmtId="0" fontId="10" fillId="0" borderId="3" applyNumberFormat="0" applyFill="0" applyAlignment="0" applyProtection="0"/>
    <xf numFmtId="0" fontId="13" fillId="0" borderId="0" applyNumberFormat="0" applyFill="0" applyBorder="0" applyAlignment="0" applyProtection="0"/>
    <xf numFmtId="43" fontId="7" fillId="0" borderId="0" applyFont="0" applyFill="0" applyBorder="0" applyAlignment="0" applyProtection="0"/>
    <xf numFmtId="0" fontId="17" fillId="0" borderId="0"/>
  </cellStyleXfs>
  <cellXfs count="91">
    <xf numFmtId="0" fontId="0" fillId="0" borderId="0" xfId="0"/>
    <xf numFmtId="0" fontId="3" fillId="2" borderId="0" xfId="0" applyFont="1" applyFill="1"/>
    <xf numFmtId="0" fontId="0" fillId="2" borderId="0" xfId="0" applyFill="1"/>
    <xf numFmtId="0" fontId="5" fillId="0" borderId="0" xfId="0" applyFont="1"/>
    <xf numFmtId="0" fontId="4" fillId="2" borderId="1" xfId="0" applyFont="1" applyFill="1" applyBorder="1"/>
    <xf numFmtId="0" fontId="0" fillId="0" borderId="2" xfId="0" applyBorder="1"/>
    <xf numFmtId="166" fontId="1" fillId="0" borderId="0" xfId="0" applyNumberFormat="1" applyFont="1" applyAlignment="1">
      <alignment horizontal="left"/>
    </xf>
    <xf numFmtId="167" fontId="1" fillId="0" borderId="0" xfId="0" applyNumberFormat="1" applyFont="1" applyAlignment="1">
      <alignment horizontal="left"/>
    </xf>
    <xf numFmtId="0" fontId="4" fillId="2" borderId="0" xfId="0" applyFont="1" applyFill="1"/>
    <xf numFmtId="0" fontId="0" fillId="2" borderId="1" xfId="0" applyFill="1" applyBorder="1"/>
    <xf numFmtId="0" fontId="2" fillId="4" borderId="0" xfId="0" applyFont="1" applyFill="1"/>
    <xf numFmtId="0" fontId="7" fillId="0" borderId="0" xfId="0" applyFont="1"/>
    <xf numFmtId="3" fontId="9" fillId="5" borderId="2" xfId="0" applyNumberFormat="1" applyFont="1" applyFill="1" applyBorder="1"/>
    <xf numFmtId="3" fontId="9" fillId="0" borderId="2" xfId="0" applyNumberFormat="1" applyFont="1" applyBorder="1"/>
    <xf numFmtId="0" fontId="0" fillId="3" borderId="0" xfId="0" applyFill="1"/>
    <xf numFmtId="0" fontId="1" fillId="3" borderId="0" xfId="0" applyFont="1" applyFill="1"/>
    <xf numFmtId="0" fontId="9" fillId="5" borderId="4" xfId="0" applyFont="1" applyFill="1" applyBorder="1"/>
    <xf numFmtId="0" fontId="9" fillId="0" borderId="4" xfId="0" applyFont="1" applyBorder="1"/>
    <xf numFmtId="0" fontId="9" fillId="0" borderId="4" xfId="0" applyFont="1" applyBorder="1" applyAlignment="1">
      <alignment wrapText="1"/>
    </xf>
    <xf numFmtId="3" fontId="9" fillId="5" borderId="5" xfId="0" applyNumberFormat="1" applyFont="1" applyFill="1" applyBorder="1"/>
    <xf numFmtId="3" fontId="9" fillId="0" borderId="5" xfId="0" applyNumberFormat="1" applyFont="1" applyBorder="1"/>
    <xf numFmtId="0" fontId="8" fillId="0" borderId="6" xfId="0" applyFont="1" applyBorder="1"/>
    <xf numFmtId="0" fontId="8" fillId="0" borderId="7" xfId="0" applyFont="1" applyBorder="1" applyAlignment="1">
      <alignment horizontal="right"/>
    </xf>
    <xf numFmtId="0" fontId="8" fillId="0" borderId="8" xfId="0" applyFont="1" applyBorder="1" applyAlignment="1">
      <alignment horizontal="right"/>
    </xf>
    <xf numFmtId="3" fontId="9" fillId="5" borderId="10" xfId="0" applyNumberFormat="1" applyFont="1" applyFill="1" applyBorder="1"/>
    <xf numFmtId="0" fontId="11" fillId="0" borderId="3" xfId="2" applyFont="1"/>
    <xf numFmtId="0" fontId="10" fillId="0" borderId="3" xfId="2"/>
    <xf numFmtId="0" fontId="9" fillId="0" borderId="9" xfId="0" applyFont="1" applyBorder="1"/>
    <xf numFmtId="3" fontId="9" fillId="0" borderId="10" xfId="0" applyNumberFormat="1" applyFont="1" applyBorder="1"/>
    <xf numFmtId="3" fontId="9" fillId="0" borderId="11" xfId="0" applyNumberFormat="1" applyFont="1" applyBorder="1"/>
    <xf numFmtId="0" fontId="0" fillId="0" borderId="10" xfId="0" applyBorder="1"/>
    <xf numFmtId="0" fontId="12" fillId="6" borderId="12" xfId="0" applyFont="1" applyFill="1" applyBorder="1"/>
    <xf numFmtId="0" fontId="12" fillId="6" borderId="0" xfId="0" applyFont="1" applyFill="1"/>
    <xf numFmtId="0" fontId="9" fillId="0" borderId="2" xfId="0" applyFont="1" applyBorder="1"/>
    <xf numFmtId="0" fontId="9" fillId="0" borderId="10" xfId="0" applyFont="1" applyBorder="1"/>
    <xf numFmtId="0" fontId="13" fillId="0" borderId="2" xfId="3" applyBorder="1" applyAlignment="1"/>
    <xf numFmtId="0" fontId="13" fillId="0" borderId="2" xfId="3" applyFill="1" applyBorder="1" applyAlignment="1"/>
    <xf numFmtId="0" fontId="13" fillId="0" borderId="10" xfId="3" applyFill="1" applyBorder="1" applyAlignment="1"/>
    <xf numFmtId="0" fontId="0" fillId="0" borderId="2" xfId="0" applyBorder="1" applyAlignment="1">
      <alignment wrapText="1"/>
    </xf>
    <xf numFmtId="0" fontId="13" fillId="0" borderId="2" xfId="3" applyFill="1" applyBorder="1"/>
    <xf numFmtId="3" fontId="0" fillId="0" borderId="0" xfId="0" applyNumberFormat="1"/>
    <xf numFmtId="3" fontId="9" fillId="5" borderId="2" xfId="0" applyNumberFormat="1" applyFont="1" applyFill="1" applyBorder="1" applyAlignment="1">
      <alignment horizontal="left" indent="1"/>
    </xf>
    <xf numFmtId="3" fontId="9" fillId="5" borderId="10" xfId="0" applyNumberFormat="1" applyFont="1" applyFill="1" applyBorder="1" applyAlignment="1">
      <alignment horizontal="left" indent="1"/>
    </xf>
    <xf numFmtId="165" fontId="9" fillId="5" borderId="2" xfId="0" applyNumberFormat="1" applyFont="1" applyFill="1" applyBorder="1" applyAlignment="1">
      <alignment horizontal="right"/>
    </xf>
    <xf numFmtId="165" fontId="9" fillId="0" borderId="2" xfId="0" applyNumberFormat="1" applyFont="1" applyBorder="1" applyAlignment="1">
      <alignment horizontal="right"/>
    </xf>
    <xf numFmtId="165" fontId="9" fillId="0" borderId="10" xfId="0" applyNumberFormat="1" applyFont="1" applyBorder="1"/>
    <xf numFmtId="165" fontId="9" fillId="0" borderId="11" xfId="0" applyNumberFormat="1" applyFont="1" applyBorder="1"/>
    <xf numFmtId="0" fontId="9" fillId="0" borderId="0" xfId="0" applyFont="1"/>
    <xf numFmtId="3" fontId="9" fillId="0" borderId="0" xfId="0" applyNumberFormat="1" applyFont="1"/>
    <xf numFmtId="3" fontId="9" fillId="0" borderId="2" xfId="0" applyNumberFormat="1" applyFont="1" applyBorder="1" applyProtection="1">
      <protection locked="0"/>
    </xf>
    <xf numFmtId="165" fontId="9" fillId="0" borderId="10" xfId="0" applyNumberFormat="1" applyFont="1" applyBorder="1" applyAlignment="1">
      <alignment horizontal="right"/>
    </xf>
    <xf numFmtId="0" fontId="9" fillId="0" borderId="9" xfId="0" applyFont="1" applyBorder="1" applyAlignment="1">
      <alignment horizontal="left" indent="1"/>
    </xf>
    <xf numFmtId="0" fontId="9" fillId="0" borderId="4" xfId="0" applyFont="1" applyBorder="1" applyAlignment="1">
      <alignment horizontal="left" indent="1"/>
    </xf>
    <xf numFmtId="0" fontId="9" fillId="0" borderId="14" xfId="0" applyFont="1" applyBorder="1"/>
    <xf numFmtId="3" fontId="9" fillId="0" borderId="15" xfId="0" applyNumberFormat="1" applyFont="1" applyBorder="1"/>
    <xf numFmtId="3" fontId="9" fillId="0" borderId="13" xfId="0" applyNumberFormat="1" applyFont="1" applyBorder="1"/>
    <xf numFmtId="165" fontId="0" fillId="0" borderId="0" xfId="0" applyNumberFormat="1"/>
    <xf numFmtId="164" fontId="9" fillId="0" borderId="10" xfId="0" applyNumberFormat="1" applyFont="1" applyBorder="1"/>
    <xf numFmtId="164" fontId="9" fillId="0" borderId="11" xfId="0" applyNumberFormat="1" applyFont="1" applyBorder="1"/>
    <xf numFmtId="3" fontId="9" fillId="0" borderId="2" xfId="0" applyNumberFormat="1" applyFont="1" applyBorder="1" applyAlignment="1" applyProtection="1">
      <alignment horizontal="right"/>
      <protection locked="0"/>
    </xf>
    <xf numFmtId="3" fontId="9" fillId="5" borderId="5" xfId="0" applyNumberFormat="1" applyFont="1" applyFill="1" applyBorder="1" applyAlignment="1">
      <alignment horizontal="right"/>
    </xf>
    <xf numFmtId="3" fontId="9" fillId="5" borderId="2" xfId="0" applyNumberFormat="1" applyFont="1" applyFill="1" applyBorder="1" applyAlignment="1">
      <alignment horizontal="right"/>
    </xf>
    <xf numFmtId="3" fontId="9" fillId="0" borderId="2" xfId="0" applyNumberFormat="1" applyFont="1" applyBorder="1" applyAlignment="1">
      <alignment horizontal="right"/>
    </xf>
    <xf numFmtId="3" fontId="9" fillId="5" borderId="4" xfId="0" applyNumberFormat="1" applyFont="1" applyFill="1" applyBorder="1"/>
    <xf numFmtId="3" fontId="9" fillId="0" borderId="5" xfId="0" applyNumberFormat="1" applyFont="1" applyBorder="1" applyProtection="1">
      <protection locked="0"/>
    </xf>
    <xf numFmtId="3" fontId="9" fillId="5" borderId="9" xfId="0" applyNumberFormat="1" applyFont="1" applyFill="1" applyBorder="1" applyAlignment="1">
      <alignment horizontal="left" indent="1"/>
    </xf>
    <xf numFmtId="3" fontId="9" fillId="5" borderId="11" xfId="0" applyNumberFormat="1" applyFont="1" applyFill="1" applyBorder="1"/>
    <xf numFmtId="3" fontId="9" fillId="0" borderId="5" xfId="0" applyNumberFormat="1" applyFont="1" applyBorder="1" applyAlignment="1">
      <alignment horizontal="right"/>
    </xf>
    <xf numFmtId="165" fontId="9" fillId="0" borderId="15" xfId="0" applyNumberFormat="1" applyFont="1" applyBorder="1"/>
    <xf numFmtId="3" fontId="9" fillId="5" borderId="10" xfId="0" applyNumberFormat="1" applyFont="1" applyFill="1" applyBorder="1" applyAlignment="1">
      <alignment horizontal="right"/>
    </xf>
    <xf numFmtId="3" fontId="9" fillId="0" borderId="10" xfId="0" applyNumberFormat="1" applyFont="1" applyBorder="1" applyAlignment="1">
      <alignment horizontal="right"/>
    </xf>
    <xf numFmtId="3" fontId="9" fillId="0" borderId="11" xfId="0" applyNumberFormat="1" applyFont="1" applyBorder="1" applyAlignment="1">
      <alignment horizontal="right"/>
    </xf>
    <xf numFmtId="3" fontId="9" fillId="0" borderId="2" xfId="0" applyNumberFormat="1" applyFont="1" applyBorder="1" applyAlignment="1">
      <alignment horizontal="left" indent="1"/>
    </xf>
    <xf numFmtId="0" fontId="16" fillId="0" borderId="0" xfId="0" applyFont="1"/>
    <xf numFmtId="165" fontId="9" fillId="0" borderId="0" xfId="0" applyNumberFormat="1" applyFont="1" applyAlignment="1">
      <alignment horizontal="right"/>
    </xf>
    <xf numFmtId="165" fontId="9" fillId="0" borderId="0" xfId="0" applyNumberFormat="1" applyFont="1"/>
    <xf numFmtId="0" fontId="0" fillId="0" borderId="0" xfId="0" applyAlignment="1">
      <alignment wrapText="1"/>
    </xf>
    <xf numFmtId="0" fontId="9" fillId="0" borderId="6" xfId="0" applyFont="1" applyBorder="1" applyAlignment="1">
      <alignment wrapText="1"/>
    </xf>
    <xf numFmtId="0" fontId="9" fillId="0" borderId="7" xfId="0" applyFont="1" applyBorder="1" applyAlignment="1">
      <alignment horizontal="right" wrapText="1"/>
    </xf>
    <xf numFmtId="0" fontId="9" fillId="0" borderId="8" xfId="0" applyFont="1" applyBorder="1" applyAlignment="1">
      <alignment horizontal="right" wrapText="1"/>
    </xf>
    <xf numFmtId="1" fontId="9" fillId="0" borderId="4" xfId="0" applyNumberFormat="1" applyFont="1" applyBorder="1" applyAlignment="1">
      <alignment horizontal="left" wrapText="1"/>
    </xf>
    <xf numFmtId="169" fontId="9" fillId="0" borderId="2" xfId="4" applyNumberFormat="1" applyFont="1" applyFill="1" applyBorder="1" applyAlignment="1">
      <alignment wrapText="1"/>
    </xf>
    <xf numFmtId="169" fontId="9" fillId="0" borderId="5" xfId="4" applyNumberFormat="1" applyFont="1" applyFill="1" applyBorder="1" applyAlignment="1">
      <alignment wrapText="1"/>
    </xf>
    <xf numFmtId="1" fontId="9" fillId="0" borderId="9" xfId="0" applyNumberFormat="1" applyFont="1" applyBorder="1" applyAlignment="1">
      <alignment horizontal="left" wrapText="1"/>
    </xf>
    <xf numFmtId="169" fontId="9" fillId="0" borderId="10" xfId="4" applyNumberFormat="1" applyFont="1" applyFill="1" applyBorder="1" applyAlignment="1">
      <alignment wrapText="1"/>
    </xf>
    <xf numFmtId="169" fontId="9" fillId="0" borderId="11" xfId="4" applyNumberFormat="1" applyFont="1" applyFill="1" applyBorder="1" applyAlignment="1">
      <alignment wrapText="1"/>
    </xf>
    <xf numFmtId="168" fontId="9" fillId="0" borderId="5" xfId="4" applyNumberFormat="1" applyFont="1" applyFill="1" applyBorder="1" applyAlignment="1">
      <alignment wrapText="1"/>
    </xf>
    <xf numFmtId="168" fontId="9" fillId="0" borderId="11" xfId="4" applyNumberFormat="1" applyFont="1" applyFill="1" applyBorder="1" applyAlignment="1">
      <alignment wrapText="1"/>
    </xf>
    <xf numFmtId="169" fontId="9" fillId="0" borderId="4" xfId="4" applyNumberFormat="1" applyFont="1" applyFill="1" applyBorder="1" applyAlignment="1">
      <alignment wrapText="1"/>
    </xf>
    <xf numFmtId="169" fontId="9" fillId="0" borderId="9" xfId="4" applyNumberFormat="1" applyFont="1" applyFill="1" applyBorder="1" applyAlignment="1">
      <alignment wrapText="1"/>
    </xf>
    <xf numFmtId="0" fontId="9" fillId="0" borderId="9" xfId="0" quotePrefix="1" applyFont="1" applyBorder="1" applyAlignment="1">
      <alignment horizontal="left" wrapText="1"/>
    </xf>
  </cellXfs>
  <cellStyles count="6">
    <cellStyle name="Comma" xfId="4" builtinId="3"/>
    <cellStyle name="Heading 2" xfId="2" builtinId="17"/>
    <cellStyle name="Hyperlink" xfId="3" builtinId="8"/>
    <cellStyle name="Normal" xfId="0" builtinId="0"/>
    <cellStyle name="Normal 2" xfId="1" xr:uid="{16200195-6903-4C06-AC8C-E2CD832C421F}"/>
    <cellStyle name="Normal 7" xfId="5" xr:uid="{D0D7F305-487E-4024-B723-F9548DE8E92B}"/>
  </cellStyles>
  <dxfs count="1736">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8" formatCode="_(* #,##0.0_);_(* \(#,##0.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9" formatCode="_(* #,##0_);_(* \(#,##0\);_(* &quot;-&quot;??_);_(@_)"/>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 formatCode="0"/>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color auto="1"/>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right" vertical="bottom" textRotation="0" wrapText="0" indent="0" justifyLastLine="0" shrinkToFit="0" readingOrder="0"/>
      <border outline="0">
        <left style="thin">
          <color indexed="64"/>
        </left>
      </border>
    </dxf>
    <dxf>
      <fill>
        <patternFill patternType="none">
          <fgColor indexed="64"/>
          <bgColor auto="1"/>
        </patternFill>
      </fill>
      <alignment horizontal="right" vertical="bottom" textRotation="0" wrapText="0" indent="0" justifyLastLine="0" shrinkToFit="0" readingOrder="0"/>
      <border outline="0">
        <left style="thin">
          <color indexed="64"/>
        </left>
        <right style="thin">
          <color indexed="64"/>
        </right>
      </border>
    </dxf>
    <dxf>
      <fill>
        <patternFill patternType="none">
          <fgColor indexed="64"/>
          <bgColor auto="1"/>
        </patternFill>
      </fill>
      <alignment horizontal="right" vertical="bottom" textRotation="0" wrapText="0" indent="0" justifyLastLine="0" shrinkToFit="0" readingOrder="0"/>
      <border outline="0">
        <left style="thin">
          <color indexed="64"/>
        </left>
        <right style="thin">
          <color indexed="64"/>
        </right>
      </border>
    </dxf>
    <dxf>
      <fill>
        <patternFill patternType="none">
          <fgColor indexed="64"/>
          <bgColor auto="1"/>
        </patternFill>
      </fill>
      <alignment horizontal="right" vertical="bottom" textRotation="0" wrapText="0" indent="0" justifyLastLine="0" shrinkToFit="0" readingOrder="0"/>
      <border outline="0">
        <left style="thin">
          <color indexed="64"/>
        </left>
        <right style="thin">
          <color indexed="64"/>
        </right>
      </border>
    </dxf>
    <dxf>
      <fill>
        <patternFill patternType="none">
          <fgColor indexed="64"/>
          <bgColor auto="1"/>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rgb="FFFFFF00"/>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solid">
          <fgColor rgb="FFD9E1F2"/>
          <bgColor rgb="FFD9E1F2"/>
        </patternFill>
      </fill>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5" formatCode="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theme="4" tint="0.79998168889431442"/>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4" tint="0.79998168889431442"/>
          <bgColor theme="4" tint="0.79998168889431442"/>
        </patternFill>
      </fill>
    </dxf>
    <dxf>
      <border outline="0">
        <bottom style="thin">
          <color indexed="64"/>
        </bottom>
      </border>
    </dxf>
    <dxf>
      <font>
        <b/>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dxf>
    <dxf>
      <font>
        <color auto="1"/>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dxf>
    <dxf>
      <border outline="0">
        <top style="thin">
          <color theme="1"/>
        </top>
        <bottom style="thin">
          <color indexed="64"/>
        </bottom>
      </border>
    </dxf>
    <dxf>
      <alignment horizontal="general"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1"/>
          <bgColor theme="4" tint="-0.499984740745262"/>
        </patternFill>
      </fill>
    </dxf>
  </dxfs>
  <tableStyles count="0" defaultTableStyle="TableStyleMedium2" defaultPivotStyle="PivotStyleLight16"/>
  <colors>
    <mruColors>
      <color rgb="FFFF479A"/>
      <color rgb="FFEE8AB8"/>
      <color rgb="FFF400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sitcnet.sharepoint.com/sites/SAM/Active%20Investigations/Recent%20Trends%202026/Recent%20Trends%202026--MDF.xlsx" TargetMode="External"/><Relationship Id="rId1" Type="http://schemas.openxmlformats.org/officeDocument/2006/relationships/externalLinkPath" Target="Recent%20Trends%202026--M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pter 1"/>
      <sheetName val="Chapter 2"/>
      <sheetName val="Chapter 3"/>
      <sheetName val="Chapter 4"/>
      <sheetName val="App B"/>
      <sheetName val="Real value added"/>
      <sheetName val="Employment"/>
      <sheetName val="WTO exports"/>
      <sheetName val="WTO imports"/>
      <sheetName val="2.1 CB"/>
      <sheetName val="2.2 CB exp by country"/>
      <sheetName val="2.2 CB imp by country"/>
      <sheetName val="3.1 "/>
      <sheetName val="4.1 Affiliate Sales"/>
      <sheetName val="2.2 CB prof by ctry 23"/>
      <sheetName val="2.2 CB prof by ctry 22"/>
      <sheetName val="5.1 Affiliate Purchases"/>
      <sheetName val="Table 5-1 Affiliate purchases"/>
      <sheetName val="5.1 Affiliate Purchases RAW"/>
      <sheetName val="4.1 Affiliate Sales RAW"/>
      <sheetName val="WTO exports RAW"/>
      <sheetName val="WTO imports RAW"/>
      <sheetName val="Table 2.1 RAW"/>
      <sheetName val="Table 2.2 RAW"/>
      <sheetName val="Employment RAW"/>
      <sheetName val="Real value added RAW"/>
    </sheetNames>
    <sheetDataSet>
      <sheetData sheetId="0"/>
      <sheetData sheetId="1"/>
      <sheetData sheetId="2"/>
      <sheetData sheetId="3"/>
      <sheetData sheetId="4"/>
      <sheetData sheetId="5"/>
      <sheetData sheetId="6"/>
      <sheetData sheetId="7"/>
      <sheetData sheetId="8"/>
      <sheetData sheetId="9">
        <row r="22">
          <cell r="L22">
            <v>717018</v>
          </cell>
          <cell r="M22">
            <v>795299</v>
          </cell>
          <cell r="N22">
            <v>933551</v>
          </cell>
          <cell r="O22">
            <v>1012185</v>
          </cell>
          <cell r="P22">
            <v>1121973</v>
          </cell>
        </row>
        <row r="132">
          <cell r="L132">
            <v>447608</v>
          </cell>
          <cell r="M132">
            <v>546940</v>
          </cell>
          <cell r="N132">
            <v>686486</v>
          </cell>
          <cell r="O132">
            <v>736272</v>
          </cell>
          <cell r="P132">
            <v>815268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5A8384E2-10D3-43A5-91D0-A2016BF57F2F}" name="Table108" displayName="Table108" ref="A12:D33" totalsRowShown="0" headerRowDxfId="1735" dataDxfId="1734" tableBorderDxfId="1733">
  <autoFilter ref="A12:D33" xr:uid="{5A8384E2-10D3-43A5-91D0-A2016BF57F2F}">
    <filterColumn colId="0" hiddenButton="1"/>
    <filterColumn colId="1" hiddenButton="1"/>
    <filterColumn colId="2" hiddenButton="1"/>
    <filterColumn colId="3" hiddenButton="1"/>
  </autoFilter>
  <tableColumns count="4">
    <tableColumn id="1" xr3:uid="{35D54A9C-A076-43B1-8430-1CC94323F8B4}" name="Tab Name" dataDxfId="1732"/>
    <tableColumn id="2" xr3:uid="{5668E011-3F30-45F5-8BE6-1ACCFB278487}" name="Dashboard Location" dataDxfId="1731"/>
    <tableColumn id="3" xr3:uid="{765EC400-0E84-46DC-BBD4-0955BA963409}" name="Table(s) Included" dataDxfId="1730"/>
    <tableColumn id="4" xr3:uid="{1AEAC8F0-0359-4396-A896-8C500D528133}" name="Tab Link" dataDxfId="1729"/>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964C91-A49E-42DF-A6F5-2E1C8021E2C9}" name="Table1" displayName="Table1" ref="A10:F23" totalsRowShown="0" headerRowDxfId="1728" dataDxfId="1726" headerRowBorderDxfId="1727" tableBorderDxfId="1725" totalsRowBorderDxfId="1724">
  <autoFilter ref="A10:F23" xr:uid="{A3964C91-A49E-42DF-A6F5-2E1C8021E2C9}">
    <filterColumn colId="0" hiddenButton="1"/>
    <filterColumn colId="1" hiddenButton="1"/>
    <filterColumn colId="2" hiddenButton="1"/>
    <filterColumn colId="3" hiddenButton="1"/>
    <filterColumn colId="4" hiddenButton="1"/>
    <filterColumn colId="5" hiddenButton="1"/>
  </autoFilter>
  <tableColumns count="6">
    <tableColumn id="1" xr3:uid="{5F004717-7E43-4D2F-896C-53A258ADC4B8}" name="Type of service" dataDxfId="1723"/>
    <tableColumn id="2" xr3:uid="{B89B87E6-CDFC-4957-B415-79A08FFC2EF4}" name="2020" dataDxfId="1722"/>
    <tableColumn id="3" xr3:uid="{D982A41A-52EC-4FB8-87A0-CD23B5F6E7A6}" name="2021" dataDxfId="1721"/>
    <tableColumn id="4" xr3:uid="{8BD8A822-8F85-4670-8A77-22CDD0A4C3B4}" name="2022" dataDxfId="1720"/>
    <tableColumn id="5" xr3:uid="{5077CE57-92DF-49E6-80F0-B39A3E080707}" name="2023" dataDxfId="1719"/>
    <tableColumn id="6" xr3:uid="{418F8CFB-35AD-4948-A77C-9038BC07DEEF}" name="2024" dataDxfId="1718"/>
  </tableColumns>
  <tableStyleInfo name="TableStyleLight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73F2A9B-F057-40AE-A41C-35460224771F}" name="Table62" displayName="Table62" ref="A48:F60" totalsRowShown="0" headerRowDxfId="738" dataDxfId="736" headerRowBorderDxfId="737" tableBorderDxfId="735" totalsRowBorderDxfId="734">
  <autoFilter ref="A48:F60" xr:uid="{A73F2A9B-F057-40AE-A41C-35460224771F}">
    <filterColumn colId="0" hiddenButton="1"/>
    <filterColumn colId="1" hiddenButton="1"/>
    <filterColumn colId="2" hiddenButton="1"/>
    <filterColumn colId="3" hiddenButton="1"/>
    <filterColumn colId="4" hiddenButton="1"/>
    <filterColumn colId="5" hiddenButton="1"/>
  </autoFilter>
  <tableColumns count="6">
    <tableColumn id="1" xr3:uid="{0098C6ED-5B0D-4DE3-98EC-2C1987930CA7}" name="Trade partner" dataDxfId="733">
      <calculatedColumnFormula>A30</calculatedColumnFormula>
    </tableColumn>
    <tableColumn id="2" xr3:uid="{798E3295-E73F-49F0-B9BD-6224B905B9EF}" name="2020–21" dataDxfId="732">
      <calculatedColumnFormula>IFERROR(C11-B11,"n.c.")</calculatedColumnFormula>
    </tableColumn>
    <tableColumn id="3" xr3:uid="{4DEC8F42-AF27-4638-A0B6-55E1139C9C5D}" name="2021–22" dataDxfId="731">
      <calculatedColumnFormula>IFERROR(D11-C11,"n.c.")</calculatedColumnFormula>
    </tableColumn>
    <tableColumn id="4" xr3:uid="{B3EB31B5-40D3-4991-BE95-C1D2FDD9438E}" name="2022–23" dataDxfId="730">
      <calculatedColumnFormula>IFERROR(E11-D11,"n.c.")</calculatedColumnFormula>
    </tableColumn>
    <tableColumn id="5" xr3:uid="{2FBA6B65-CA3D-4F5A-BB0C-96D589E744E1}" name="2023–24" dataDxfId="729">
      <calculatedColumnFormula>IFERROR(F11-E11,"n.c.")</calculatedColumnFormula>
    </tableColumn>
    <tableColumn id="6" xr3:uid="{94EC34C9-59A0-4980-B578-82911301378E}" name="2020–24" dataDxfId="728">
      <calculatedColumnFormula>IFERROR(F11-B11,"n.c.")</calculatedColumnFormula>
    </tableColumn>
  </tableColumns>
  <tableStyleInfo name="TableStyleLight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7953A041-9C71-4CDD-9FDB-049C8DE753AC}" name="Table63" displayName="Table63" ref="A67:F79" totalsRowShown="0" headerRowDxfId="727" dataDxfId="725" headerRowBorderDxfId="726" tableBorderDxfId="724" totalsRowBorderDxfId="723">
  <autoFilter ref="A67:F79" xr:uid="{7953A041-9C71-4CDD-9FDB-049C8DE753AC}">
    <filterColumn colId="0" hiddenButton="1"/>
    <filterColumn colId="1" hiddenButton="1"/>
    <filterColumn colId="2" hiddenButton="1"/>
    <filterColumn colId="3" hiddenButton="1"/>
    <filterColumn colId="4" hiddenButton="1"/>
    <filterColumn colId="5" hiddenButton="1"/>
  </autoFilter>
  <tableColumns count="6">
    <tableColumn id="1" xr3:uid="{44D5A74A-A1CF-4F87-8F0E-E4BF4F4A2586}" name="Trade partner" dataDxfId="722">
      <calculatedColumnFormula>A49</calculatedColumnFormula>
    </tableColumn>
    <tableColumn id="2" xr3:uid="{020D57D9-D488-488F-B341-6D1D29F496B8}" name="2020–21" dataDxfId="721">
      <calculatedColumnFormula>IFERROR((C11-B11)/B11*100,"n.c.")</calculatedColumnFormula>
    </tableColumn>
    <tableColumn id="3" xr3:uid="{1E32BAA5-C8ED-4099-8E32-45DAAD44318F}" name="2021–22" dataDxfId="720">
      <calculatedColumnFormula>IFERROR((D11-C11)/C11*100,"n.c.")</calculatedColumnFormula>
    </tableColumn>
    <tableColumn id="4" xr3:uid="{6BE08AAB-ABFE-4093-9DF5-7174E0517B02}" name="2022–23" dataDxfId="719">
      <calculatedColumnFormula>IFERROR((E11-D11)/D11*100,"n.c.")</calculatedColumnFormula>
    </tableColumn>
    <tableColumn id="5" xr3:uid="{63679AB2-1FEF-4927-A674-EA387DD9B064}" name="2023–24" dataDxfId="718">
      <calculatedColumnFormula>IFERROR((F11-E11)/E11*100,"n.c.")</calculatedColumnFormula>
    </tableColumn>
    <tableColumn id="6" xr3:uid="{4BB8FE46-E1E9-4F9F-8B06-0BFD7E71AA32}" name="2020–24" dataDxfId="717">
      <calculatedColumnFormula>IFERROR((F11-B11)/B11*100,"n.c.")</calculatedColumnFormula>
    </tableColumn>
  </tableColumns>
  <tableStyleInfo name="TableStyleLight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1520BFC-AE98-4D76-B0B6-CCF8CE133DB7}" name="Table64" displayName="Table64" ref="A88:F100" totalsRowShown="0" headerRowDxfId="716" dataDxfId="714" headerRowBorderDxfId="715" tableBorderDxfId="713" totalsRowBorderDxfId="712">
  <autoFilter ref="A88:F100" xr:uid="{D1520BFC-AE98-4D76-B0B6-CCF8CE133DB7}">
    <filterColumn colId="0" hiddenButton="1"/>
    <filterColumn colId="1" hiddenButton="1"/>
    <filterColumn colId="2" hiddenButton="1"/>
    <filterColumn colId="3" hiddenButton="1"/>
    <filterColumn colId="4" hiddenButton="1"/>
    <filterColumn colId="5" hiddenButton="1"/>
  </autoFilter>
  <tableColumns count="6">
    <tableColumn id="1" xr3:uid="{F95C0220-C51E-4EF6-9F1A-1AAEB72E0970}" name="Trade partner" dataDxfId="711"/>
    <tableColumn id="2" xr3:uid="{18AD3160-19C0-4F68-8466-D403CD63E41C}" name="2020" dataDxfId="710"/>
    <tableColumn id="3" xr3:uid="{6A32308A-4C45-46A4-9F20-19E114576797}" name="2021" dataDxfId="709"/>
    <tableColumn id="4" xr3:uid="{D0B01146-FEED-4645-B254-71A87F70D193}" name="2022" dataDxfId="708"/>
    <tableColumn id="5" xr3:uid="{42E20EF2-B0FC-4C8F-9251-EBEEAD69F4E6}" name="2023" dataDxfId="707"/>
    <tableColumn id="6" xr3:uid="{DC10DCEB-EBC2-4640-9CDB-909862E25A89}" name="2024" dataDxfId="706"/>
  </tableColumns>
  <tableStyleInfo name="TableStyleLight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0A15341-0290-4A7E-9A84-4C0918DB81B3}" name="Table65" displayName="Table65" ref="A107:F119" totalsRowShown="0" headerRowDxfId="705" dataDxfId="703" headerRowBorderDxfId="704" tableBorderDxfId="702" totalsRowBorderDxfId="701">
  <autoFilter ref="A107:F119" xr:uid="{30A15341-0290-4A7E-9A84-4C0918DB81B3}">
    <filterColumn colId="0" hiddenButton="1"/>
    <filterColumn colId="1" hiddenButton="1"/>
    <filterColumn colId="2" hiddenButton="1"/>
    <filterColumn colId="3" hiddenButton="1"/>
    <filterColumn colId="4" hiddenButton="1"/>
    <filterColumn colId="5" hiddenButton="1"/>
  </autoFilter>
  <tableColumns count="6">
    <tableColumn id="1" xr3:uid="{300926A8-60BA-4527-A871-3E8CDBA3D400}" name="Trade partner" dataDxfId="700">
      <calculatedColumnFormula>A89</calculatedColumnFormula>
    </tableColumn>
    <tableColumn id="2" xr3:uid="{13D34A91-C0B3-4A5E-99F2-810AEEB2792C}" name="2020" dataDxfId="699">
      <calculatedColumnFormula>IFERROR(B89/B$100*100,"n.c.")</calculatedColumnFormula>
    </tableColumn>
    <tableColumn id="3" xr3:uid="{1901A63A-2572-4936-BB99-55F33A44D25B}" name="2021" dataDxfId="698">
      <calculatedColumnFormula>IFERROR(C89/C$100*100,"n.c.")</calculatedColumnFormula>
    </tableColumn>
    <tableColumn id="4" xr3:uid="{767D5699-B78E-4E2A-8CD5-5578C1B9F58E}" name="2022" dataDxfId="697">
      <calculatedColumnFormula>IFERROR(D89/D$100*100,"n.c.")</calculatedColumnFormula>
    </tableColumn>
    <tableColumn id="5" xr3:uid="{68DF4256-DFBD-4197-A070-B06C9D7A0441}" name="2023" dataDxfId="696">
      <calculatedColumnFormula>IFERROR(E89/E$100*100,"n.c.")</calculatedColumnFormula>
    </tableColumn>
    <tableColumn id="6" xr3:uid="{0702497F-47DA-4549-AD1A-E0A08252A704}" name="2024" dataDxfId="695">
      <calculatedColumnFormula>IFERROR(F89/F$100*100,"n.c.")</calculatedColumnFormula>
    </tableColumn>
  </tableColumns>
  <tableStyleInfo name="TableStyleLight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49DB2B7-CE8C-4FDB-A588-1DB0D625F51C}" name="Table66" displayName="Table66" ref="A126:F138" totalsRowShown="0" headerRowDxfId="694" dataDxfId="692" headerRowBorderDxfId="693" tableBorderDxfId="691" totalsRowBorderDxfId="690">
  <autoFilter ref="A126:F138" xr:uid="{149DB2B7-CE8C-4FDB-A588-1DB0D625F51C}">
    <filterColumn colId="0" hiddenButton="1"/>
    <filterColumn colId="1" hiddenButton="1"/>
    <filterColumn colId="2" hiddenButton="1"/>
    <filterColumn colId="3" hiddenButton="1"/>
    <filterColumn colId="4" hiddenButton="1"/>
    <filterColumn colId="5" hiddenButton="1"/>
  </autoFilter>
  <tableColumns count="6">
    <tableColumn id="1" xr3:uid="{DA29B361-56DE-443F-9D85-0F40A6BC65CD}" name="Trade partner" dataDxfId="689">
      <calculatedColumnFormula>A108</calculatedColumnFormula>
    </tableColumn>
    <tableColumn id="2" xr3:uid="{96D8965F-BE43-4D42-82C9-391F5599DB76}" name="2020–21" dataDxfId="688">
      <calculatedColumnFormula>IFERROR(C89-B89,"n.c.")</calculatedColumnFormula>
    </tableColumn>
    <tableColumn id="3" xr3:uid="{71DE3E2A-3F5B-4ED9-A8F3-38A165310942}" name="2021–22" dataDxfId="687">
      <calculatedColumnFormula>IFERROR(D89-C89,"n.c.")</calculatedColumnFormula>
    </tableColumn>
    <tableColumn id="4" xr3:uid="{5FE1CA83-8B07-4527-9CEB-EE28DEC50BAC}" name="2022–23" dataDxfId="686">
      <calculatedColumnFormula>IFERROR(E89-D89,"n.c.")</calculatedColumnFormula>
    </tableColumn>
    <tableColumn id="5" xr3:uid="{49B88B29-066B-4B56-A2F2-FB397D04F70C}" name="2023–24" dataDxfId="685">
      <calculatedColumnFormula>IFERROR(F89-E89,"n.c.")</calculatedColumnFormula>
    </tableColumn>
    <tableColumn id="6" xr3:uid="{87FD2AC8-93DD-4EC7-ACF2-D711D2DC3092}" name="2020–24" dataDxfId="684">
      <calculatedColumnFormula>IFERROR(F89-B89,"n.c.")</calculatedColumnFormula>
    </tableColumn>
  </tableColumns>
  <tableStyleInfo name="TableStyleLight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115D59C-B5F9-4515-BA3D-16F3E62B1626}" name="Table67" displayName="Table67" ref="A145:F157" totalsRowShown="0" headerRowDxfId="683" dataDxfId="681" headerRowBorderDxfId="682" tableBorderDxfId="680" totalsRowBorderDxfId="679">
  <autoFilter ref="A145:F157" xr:uid="{E115D59C-B5F9-4515-BA3D-16F3E62B1626}">
    <filterColumn colId="0" hiddenButton="1"/>
    <filterColumn colId="1" hiddenButton="1"/>
    <filterColumn colId="2" hiddenButton="1"/>
    <filterColumn colId="3" hiddenButton="1"/>
    <filterColumn colId="4" hiddenButton="1"/>
    <filterColumn colId="5" hiddenButton="1"/>
  </autoFilter>
  <tableColumns count="6">
    <tableColumn id="1" xr3:uid="{4350F9A2-CE2F-487E-95DA-AB3866E7548A}" name="Trade partner" dataDxfId="678">
      <calculatedColumnFormula>A127</calculatedColumnFormula>
    </tableColumn>
    <tableColumn id="2" xr3:uid="{75FEE691-3028-4E11-BD50-1BE270F443C2}" name="2020–21" dataDxfId="677">
      <calculatedColumnFormula>IFERROR((C89-B89)/B89*100,"n.c.")</calculatedColumnFormula>
    </tableColumn>
    <tableColumn id="3" xr3:uid="{8869047E-D7EB-4295-83E1-94520991AE17}" name="2021–22" dataDxfId="676">
      <calculatedColumnFormula>IFERROR((D89-C89)/C89*100,"n.c.")</calculatedColumnFormula>
    </tableColumn>
    <tableColumn id="4" xr3:uid="{B82F992B-9B29-4723-89F7-82E49687E5C9}" name="2022–23" dataDxfId="675">
      <calculatedColumnFormula>IFERROR((E89-D89)/D89*100,"n.c.")</calculatedColumnFormula>
    </tableColumn>
    <tableColumn id="5" xr3:uid="{57729DA4-8617-46B9-8953-87C1F85B82E8}" name="2023–24" dataDxfId="674">
      <calculatedColumnFormula>IFERROR((F89-E89)/E89*100,"n.c.")</calculatedColumnFormula>
    </tableColumn>
    <tableColumn id="6" xr3:uid="{629F0277-7A6A-495E-B29F-AD14E5C47691}" name="2020–24" dataDxfId="673">
      <calculatedColumnFormula>IFERROR((F89-B89)/B89*100,"n.c.")</calculatedColumnFormula>
    </tableColumn>
  </tableColumns>
  <tableStyleInfo name="TableStyleLight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82B0302D-4586-43AB-BCA3-E5192C4B6DCC}" name="Table100" displayName="Table100" ref="A10:F22" totalsRowShown="0" headerRowDxfId="672" dataDxfId="670" headerRowBorderDxfId="671" tableBorderDxfId="669" totalsRowBorderDxfId="668">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51E05B30-EEA7-4A20-9759-ECE1586C1C4D}" name="Trade partner" dataDxfId="667"/>
    <tableColumn id="2" xr3:uid="{66423DE5-ED81-439E-B146-B049D65FBEB2}" name="2020" dataDxfId="666"/>
    <tableColumn id="3" xr3:uid="{10BED007-3DDD-456E-8F49-4F21BA93F245}" name="2021" dataDxfId="665"/>
    <tableColumn id="4" xr3:uid="{3AF0A94D-BE55-46E9-9C8E-9E982277C5FA}" name="2022" dataDxfId="664"/>
    <tableColumn id="5" xr3:uid="{2C9E2792-DDED-484C-BBA9-16555B8EC017}" name="2023" dataDxfId="663"/>
    <tableColumn id="6" xr3:uid="{8899559C-0076-42EE-8377-B1BF50030C35}" name="2024" dataDxfId="662"/>
  </tableColumns>
  <tableStyleInfo name="TableStyleLight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611DDC2C-4142-4723-AD1E-956C4F293375}" name="Table101" displayName="Table101" ref="A29:F41" totalsRowShown="0" headerRowDxfId="661" dataDxfId="659" headerRowBorderDxfId="660" tableBorderDxfId="658" totalsRowBorderDxfId="657">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99A38999-B71B-4D82-9B8A-40E197146E3B}" name="Trade partner">
      <calculatedColumnFormula>A11</calculatedColumnFormula>
    </tableColumn>
    <tableColumn id="2" xr3:uid="{EBE135FE-05E1-450D-A5FD-DFF803D8492B}" name="2020" dataDxfId="656">
      <calculatedColumnFormula>IFERROR(B11/B$22*100,"n.c.")</calculatedColumnFormula>
    </tableColumn>
    <tableColumn id="3" xr3:uid="{115F7556-AD24-4A68-BB0E-600B88CB2A90}" name="2021" dataDxfId="655">
      <calculatedColumnFormula>IFERROR(C11/C$22*100,"n.c.")</calculatedColumnFormula>
    </tableColumn>
    <tableColumn id="4" xr3:uid="{9DB68F9E-C95F-4481-8956-96CE24EE2BF6}" name="2022" dataDxfId="654">
      <calculatedColumnFormula>IFERROR(D11/D$22*100,"n.c.")</calculatedColumnFormula>
    </tableColumn>
    <tableColumn id="5" xr3:uid="{46FF5721-397E-4670-9F7F-EB811AEC821C}" name="2023" dataDxfId="653">
      <calculatedColumnFormula>IFERROR(E11/E$22*100,"n.c.")</calculatedColumnFormula>
    </tableColumn>
    <tableColumn id="6" xr3:uid="{0DC92724-F278-44EC-8908-FF60A89E3989}" name="2024" dataDxfId="652">
      <calculatedColumnFormula>IFERROR(F11/F$22*100,"n.c.")</calculatedColumnFormula>
    </tableColumn>
  </tableColumns>
  <tableStyleInfo name="TableStyleLight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9D45FAEC-2238-4C97-BB36-F00445015D4A}" name="Table102" displayName="Table102" ref="A48:F60" totalsRowShown="0" headerRowDxfId="651" dataDxfId="649" headerRowBorderDxfId="650" tableBorderDxfId="648" totalsRowBorderDxfId="647">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5C74CE9A-3AAC-4DB7-952B-4F309DFE83BD}" name="Trade partner" dataDxfId="646"/>
    <tableColumn id="2" xr3:uid="{D1610CCE-7B25-44BF-8375-9DD0EF48F7A7}" name="2020–21" dataDxfId="645">
      <calculatedColumnFormula>IFERROR(C11-B11,"n.c.")</calculatedColumnFormula>
    </tableColumn>
    <tableColumn id="3" xr3:uid="{841DD1FC-9E66-4C20-90A0-DC05594FB079}" name="2021–22" dataDxfId="644">
      <calculatedColumnFormula>IFERROR(D11-C11,"n.c.")</calculatedColumnFormula>
    </tableColumn>
    <tableColumn id="4" xr3:uid="{59BCE328-A69F-47B0-BFA3-15D5B80C7421}" name="2022–23" dataDxfId="643">
      <calculatedColumnFormula>IFERROR(E11-D11,"n.c.")</calculatedColumnFormula>
    </tableColumn>
    <tableColumn id="5" xr3:uid="{CB1F4C83-D7FD-4D3F-A2C4-81A34BD79DC2}" name="2023–24" dataDxfId="642">
      <calculatedColumnFormula>IFERROR(F11-E11,"n.c.")</calculatedColumnFormula>
    </tableColumn>
    <tableColumn id="6" xr3:uid="{6285E83B-E01E-4EDD-9653-AFD4912AA5A9}" name="2020–24" dataDxfId="641">
      <calculatedColumnFormula>IFERROR(F11-B11,"n.c.")</calculatedColumnFormula>
    </tableColumn>
  </tableColumns>
  <tableStyleInfo name="TableStyleLight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57E19679-7BEC-475E-AF33-7D7880A14912}" name="Table104" displayName="Table104" ref="A88:F100" totalsRowShown="0" headerRowDxfId="640" dataDxfId="638" headerRowBorderDxfId="639" tableBorderDxfId="637" totalsRowBorderDxfId="636">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13C55C1A-5408-4260-8E93-B268CD443F28}" name="Trade partner" dataDxfId="635"/>
    <tableColumn id="2" xr3:uid="{DF1B000F-009E-4385-9F39-52749D40B974}" name="2020" dataDxfId="634"/>
    <tableColumn id="3" xr3:uid="{428B8C59-0DE3-431B-9432-46E876C3AC99}" name="2021" dataDxfId="633"/>
    <tableColumn id="4" xr3:uid="{D95534D8-710C-4CDC-B7DC-2450A01DE6AF}" name="2022" dataDxfId="632"/>
    <tableColumn id="5" xr3:uid="{C0CD936B-8B1C-42DE-9D85-5F1A8C643A5A}" name="2023" dataDxfId="631"/>
    <tableColumn id="6" xr3:uid="{12EE517C-B05D-4107-B49B-9EE4337F0C83}" name="2024" dataDxfId="630"/>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47CA14-6350-4DA1-9308-C510A3A1711E}" name="Table2" displayName="Table2" ref="A30:F43" totalsRowShown="0" headerRowDxfId="1717" dataDxfId="1715" headerRowBorderDxfId="1716" tableBorderDxfId="1714" totalsRowBorderDxfId="1713">
  <tableColumns count="6">
    <tableColumn id="1" xr3:uid="{006A583E-7541-4ADC-A625-926FEB3799BD}" name="Type of service" dataDxfId="1712">
      <calculatedColumnFormula>A11</calculatedColumnFormula>
    </tableColumn>
    <tableColumn id="2" xr3:uid="{0DC8ABF6-43D6-475D-8849-EE4568B5AE97}" name="2020" dataDxfId="1711">
      <calculatedColumnFormula>IFERROR(B11/B$23*100, "n.c.")</calculatedColumnFormula>
    </tableColumn>
    <tableColumn id="3" xr3:uid="{3821BB50-EA80-4C6D-BEB2-B472C0F6AAFE}" name="2021" dataDxfId="1710">
      <calculatedColumnFormula>IFERROR(C11/C$23*100, "n.c.")</calculatedColumnFormula>
    </tableColumn>
    <tableColumn id="4" xr3:uid="{C68E6A79-7B53-4AA6-92A9-4D86B9636D3E}" name="2022" dataDxfId="1709">
      <calculatedColumnFormula>IFERROR(D11/D$23*100, "n.c.")</calculatedColumnFormula>
    </tableColumn>
    <tableColumn id="5" xr3:uid="{0143CC41-2EF5-4621-95C9-B1F115823B30}" name="2023" dataDxfId="1708">
      <calculatedColumnFormula>IFERROR(E11/E$23*100, "n.c.")</calculatedColumnFormula>
    </tableColumn>
    <tableColumn id="6" xr3:uid="{93FE26E6-5166-4CC0-853C-9E0A6C24D806}" name="2024" dataDxfId="1707">
      <calculatedColumnFormula>IFERROR(F11/F$23*100, "n.c.")</calculatedColumnFormula>
    </tableColumn>
  </tableColumns>
  <tableStyleInfo name="TableStyleLight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F91E0540-125A-4FB8-B44E-557942A196E7}" name="Table105" displayName="Table105" ref="A107:F119" totalsRowShown="0" headerRowDxfId="629" dataDxfId="627" headerRowBorderDxfId="628" tableBorderDxfId="626" totalsRowBorderDxfId="625">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B2749F0C-5976-4333-9D99-E7E3E900625D}" name="Trade partner" dataDxfId="624"/>
    <tableColumn id="2" xr3:uid="{6B6C5F88-8147-4182-B7CA-700A2A2BFC10}" name="2020" dataDxfId="623">
      <calculatedColumnFormula>IFERROR(B89/B$100*100,"n.c.")</calculatedColumnFormula>
    </tableColumn>
    <tableColumn id="3" xr3:uid="{BA27EF10-61A3-44D3-B00F-E2B2FDF18E15}" name="2021" dataDxfId="622">
      <calculatedColumnFormula>IFERROR(C89/C$100*100,"n.c.")</calculatedColumnFormula>
    </tableColumn>
    <tableColumn id="4" xr3:uid="{167285DC-2787-4B2E-811C-A171F329B873}" name="2022" dataDxfId="621">
      <calculatedColumnFormula>IFERROR(D89/D$100*100,"n.c.")</calculatedColumnFormula>
    </tableColumn>
    <tableColumn id="5" xr3:uid="{ACE13E7A-6D18-4578-842D-306AFCD169DA}" name="2023" dataDxfId="620">
      <calculatedColumnFormula>IFERROR(E89/E$100*100,"n.c.")</calculatedColumnFormula>
    </tableColumn>
    <tableColumn id="6" xr3:uid="{13D2D852-A88F-4E8D-85CD-A7EDE105AA27}" name="2024" dataDxfId="619">
      <calculatedColumnFormula>IFERROR(F89/F$100*100,"n.c.")</calculatedColumnFormula>
    </tableColumn>
  </tableColumns>
  <tableStyleInfo name="TableStyleLight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C01D280-B617-43FF-9915-8B45AF09A65C}" name="Table107" displayName="Table107" ref="A145:F157" totalsRowShown="0" headerRowDxfId="618" dataDxfId="616" headerRowBorderDxfId="617" tableBorderDxfId="615" totalsRowBorderDxfId="614">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DE637A8E-317B-43C4-A17B-DBB429F19FFF}" name="Trade partner" dataDxfId="613"/>
    <tableColumn id="2" xr3:uid="{D78A92D2-007B-47AD-9462-5291B181C447}" name="2020–21" dataDxfId="612">
      <calculatedColumnFormula>IFERROR((C89-B89)/B89*100,"n.c.")</calculatedColumnFormula>
    </tableColumn>
    <tableColumn id="3" xr3:uid="{553C3764-2A13-48FB-A4AE-EE05FF1E7DEA}" name="2021–22" dataDxfId="611">
      <calculatedColumnFormula>IFERROR((D89-C89)/C89*100,"n.c.")</calculatedColumnFormula>
    </tableColumn>
    <tableColumn id="4" xr3:uid="{47F35B98-7F58-4E3C-8A65-6FE5C7C27D3E}" name="2022–23" dataDxfId="610">
      <calculatedColumnFormula>IFERROR((E89-D89)/D89*100,"n.c.")</calculatedColumnFormula>
    </tableColumn>
    <tableColumn id="5" xr3:uid="{43C5BDD7-800B-43E7-B539-342A8885D8C0}" name="2023–24" dataDxfId="609">
      <calculatedColumnFormula>IFERROR((F89-E89)/E89*100,"n.c.")</calculatedColumnFormula>
    </tableColumn>
    <tableColumn id="6" xr3:uid="{CC29F395-7F6E-46C6-A42D-9724534E0269}" name="2020–24" dataDxfId="608">
      <calculatedColumnFormula>IFERROR((F89-B89)/B89*100,"n.c.")</calculatedColumnFormula>
    </tableColumn>
  </tableColumns>
  <tableStyleInfo name="TableStyleLight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993959A-597F-4122-B592-93D0AB12675F}" name="Table6321" displayName="Table6321" ref="A67:F79" totalsRowShown="0" headerRowDxfId="607" dataDxfId="605" headerRowBorderDxfId="606" tableBorderDxfId="604" totalsRowBorderDxfId="603">
  <tableColumns count="6">
    <tableColumn id="1" xr3:uid="{19715727-A582-495A-81C3-4C2AFEBAEDDD}" name="Trade partner" dataDxfId="602">
      <calculatedColumnFormula>A49</calculatedColumnFormula>
    </tableColumn>
    <tableColumn id="2" xr3:uid="{CEB28B1B-F7B6-4B30-97A8-20F806D2747F}" name="2020–21" dataDxfId="601">
      <calculatedColumnFormula>IFERROR((C11-B11)/B11*100,"n.c.")</calculatedColumnFormula>
    </tableColumn>
    <tableColumn id="3" xr3:uid="{E80FFB34-AC70-4FAC-AA01-DBE4F737DE02}" name="2021–22" dataDxfId="600">
      <calculatedColumnFormula>IFERROR((D11-C11)/C11*100,"n.c.")</calculatedColumnFormula>
    </tableColumn>
    <tableColumn id="4" xr3:uid="{4132A1FA-5F04-4ECA-8533-3D396220C6DF}" name="2022–23" dataDxfId="599">
      <calculatedColumnFormula>IFERROR((E11-D11)/D11*100,"n.c.")</calculatedColumnFormula>
    </tableColumn>
    <tableColumn id="5" xr3:uid="{578C985B-560B-49D3-99AF-5BE83F7B081D}" name="2023–24" dataDxfId="598">
      <calculatedColumnFormula>IFERROR((F11-E11)/E11*100,"n.c.")</calculatedColumnFormula>
    </tableColumn>
    <tableColumn id="6" xr3:uid="{41D14715-F974-4D1B-82EA-B9455754F121}" name="2020–24" dataDxfId="597">
      <calculatedColumnFormula>IFERROR((F11-B11)/B11*100,"n.c.")</calculatedColumnFormula>
    </tableColumn>
  </tableColumns>
  <tableStyleInfo name="TableStyleLight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D3657DC7-8738-4AF5-9A42-198AC021EA61}" name="Table106" displayName="Table106" ref="A126:F138" totalsRowShown="0" headerRowDxfId="596" dataDxfId="594" headerRowBorderDxfId="595" tableBorderDxfId="593" totalsRowBorderDxfId="592">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19090D00-DA1F-4E71-B29C-6CABA39542D1}" name="Trade partner" dataDxfId="591"/>
    <tableColumn id="2" xr3:uid="{164CA925-9B9E-4386-8DEA-C792B553436E}" name="2020–21" dataDxfId="590">
      <calculatedColumnFormula>IFERROR(C89-B89,"n.c.")</calculatedColumnFormula>
    </tableColumn>
    <tableColumn id="3" xr3:uid="{C7D2123E-13B7-4D8A-BA9A-80CB2AA1F38E}" name="2021–22" dataDxfId="589">
      <calculatedColumnFormula>IFERROR(D89-C89,"n.c.")</calculatedColumnFormula>
    </tableColumn>
    <tableColumn id="4" xr3:uid="{8B75E229-53D2-4A9F-A8F6-92540FCFB4A0}" name="2022–23" dataDxfId="588">
      <calculatedColumnFormula>IFERROR(E89-D89,"n.c.")</calculatedColumnFormula>
    </tableColumn>
    <tableColumn id="5" xr3:uid="{3F2D9988-7444-46E6-A4FB-645DF9C6444C}" name="2023–24" dataDxfId="587">
      <calculatedColumnFormula>IFERROR(F89-E89,"n.c.")</calculatedColumnFormula>
    </tableColumn>
    <tableColumn id="6" xr3:uid="{73C3DE5C-5268-4398-AEAF-8BEB737D55DD}" name="2020–24" dataDxfId="586">
      <calculatedColumnFormula>IFERROR(F89-B89,"n.c.")</calculatedColumnFormula>
    </tableColumn>
  </tableColumns>
  <tableStyleInfo name="TableStyleLight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602B185-4855-4EB6-9C46-B46ED985FD06}" name="Table10024" displayName="Table10024" ref="A10:F22" totalsRowShown="0" headerRowDxfId="585" dataDxfId="583" headerRowBorderDxfId="584" tableBorderDxfId="582" totalsRowBorderDxfId="581">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38502309-0C7C-4BD5-92C7-F174912CE290}" name="Trade partner" dataDxfId="580"/>
    <tableColumn id="2" xr3:uid="{7EAEA5F6-7F5F-43D2-8E43-71EF1295C581}" name="2020" dataDxfId="579"/>
    <tableColumn id="3" xr3:uid="{52B0E3C0-9F02-4B8F-9498-276801B2FC70}" name="2021" dataDxfId="578"/>
    <tableColumn id="4" xr3:uid="{484B7873-AEF2-4EED-AF89-DF0152A42F96}" name="2022" dataDxfId="577"/>
    <tableColumn id="5" xr3:uid="{43A10306-F50F-4D80-91CE-5D468AAE5BAF}" name="2023" dataDxfId="576"/>
    <tableColumn id="6" xr3:uid="{43B85DEA-77D3-4EAD-AC7A-AFD4143D96F4}" name="2024" dataDxfId="575"/>
  </tableColumns>
  <tableStyleInfo name="TableStyleLight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BAB715-AF2C-440D-8F04-8D0336AED83B}" name="Table10125" displayName="Table10125" ref="A29:F41" totalsRowShown="0" headerRowDxfId="574" dataDxfId="572" headerRowBorderDxfId="573" tableBorderDxfId="571" totalsRowBorderDxfId="570">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228B0209-9ECC-4AEE-AACA-0D6D5CD17DD3}" name="Trade partner">
      <calculatedColumnFormula>A11</calculatedColumnFormula>
    </tableColumn>
    <tableColumn id="2" xr3:uid="{99346114-0391-4FE0-A258-8B12F8B74DE6}" name="2020" dataDxfId="569">
      <calculatedColumnFormula>IFERROR(B11/B$22*100,"n.c.")</calculatedColumnFormula>
    </tableColumn>
    <tableColumn id="3" xr3:uid="{20AE707E-A92B-4C00-A144-29585229CD4C}" name="2021" dataDxfId="568">
      <calculatedColumnFormula>IFERROR(C11/C$22*100,"n.c.")</calculatedColumnFormula>
    </tableColumn>
    <tableColumn id="4" xr3:uid="{1A71A20E-0211-477B-B57D-8F7F7594C4BB}" name="2022" dataDxfId="567">
      <calculatedColumnFormula>IFERROR(D11/D$22*100,"n.c.")</calculatedColumnFormula>
    </tableColumn>
    <tableColumn id="5" xr3:uid="{C3554AEF-C3B8-4B1C-95C5-BDE4951555A5}" name="2023" dataDxfId="566">
      <calculatedColumnFormula>IFERROR(E11/E$22*100,"n.c.")</calculatedColumnFormula>
    </tableColumn>
    <tableColumn id="6" xr3:uid="{D9D210D1-75A8-4A4B-8DD7-2F63514A3541}" name="2024" dataDxfId="565">
      <calculatedColumnFormula>IFERROR(F11/F$22*100,"n.c.")</calculatedColumnFormula>
    </tableColumn>
  </tableColumns>
  <tableStyleInfo name="TableStyleLight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FC4A05B-CFF9-4F72-995B-C6107D209ED8}" name="Table10226" displayName="Table10226" ref="A48:F60" totalsRowShown="0" headerRowDxfId="564" dataDxfId="562" headerRowBorderDxfId="563" tableBorderDxfId="561" totalsRowBorderDxfId="560">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D05D2115-2B61-4E02-B5B3-DA54C1E052F8}" name="Trade partner" dataDxfId="559"/>
    <tableColumn id="2" xr3:uid="{BC2CBA14-22C3-4339-B8A8-CF63633B351F}" name="2020–21" dataDxfId="558">
      <calculatedColumnFormula>IFERROR(C11-B11,"n.c.")</calculatedColumnFormula>
    </tableColumn>
    <tableColumn id="3" xr3:uid="{F6977B60-D546-4565-9339-A8B85FC6F5E6}" name="2021–22" dataDxfId="557">
      <calculatedColumnFormula>IFERROR(D11-C11,"n.c.")</calculatedColumnFormula>
    </tableColumn>
    <tableColumn id="4" xr3:uid="{63AB26E8-1943-4C1B-B45F-A3776A3C5B1E}" name="2022–23" dataDxfId="556">
      <calculatedColumnFormula>IFERROR(E11-D11,"n.c.")</calculatedColumnFormula>
    </tableColumn>
    <tableColumn id="5" xr3:uid="{E62EA70D-40E6-4C5A-A0B8-B8BC0435CDD3}" name="2023–24" dataDxfId="555">
      <calculatedColumnFormula>IFERROR(F11-E11,"n.c.")</calculatedColumnFormula>
    </tableColumn>
    <tableColumn id="6" xr3:uid="{55A4D133-395E-4BD6-BE4C-B23067F83DC9}" name="2020–24" dataDxfId="554">
      <calculatedColumnFormula>IFERROR(F11-B11,"n.c.")</calculatedColumnFormula>
    </tableColumn>
  </tableColumns>
  <tableStyleInfo name="TableStyleLight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25A0A0A-035F-439D-AAE6-301DCFCE62D4}" name="Table10427" displayName="Table10427" ref="A88:F100" totalsRowShown="0" headerRowDxfId="553" dataDxfId="551" headerRowBorderDxfId="552" tableBorderDxfId="550" totalsRowBorderDxfId="549">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18BA4F8D-2E41-4416-8F95-286A5581A8D0}" name="Trade partner" dataDxfId="548"/>
    <tableColumn id="2" xr3:uid="{FFCB12D7-9E26-4F1E-9E49-9EAF815F9EC8}" name="2020" dataDxfId="547"/>
    <tableColumn id="3" xr3:uid="{82325E7D-A327-4FE7-910F-0BC6028F4FC4}" name="2021" dataDxfId="546"/>
    <tableColumn id="4" xr3:uid="{9665D1F3-F489-4EA6-BB96-DDEA43796F51}" name="2022" dataDxfId="545"/>
    <tableColumn id="5" xr3:uid="{46F340F8-38BD-4CBE-AA64-7522D01D8D4F}" name="2023" dataDxfId="544"/>
    <tableColumn id="6" xr3:uid="{C487D436-899A-40C4-8B93-EB9EC39A1EE7}" name="2024" dataDxfId="543"/>
  </tableColumns>
  <tableStyleInfo name="TableStyleLight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7CF35E1-3A2D-4C5A-AF0E-C795F122C135}" name="Table10528" displayName="Table10528" ref="A107:F119" totalsRowShown="0" headerRowDxfId="542" dataDxfId="540" headerRowBorderDxfId="541" tableBorderDxfId="539" totalsRowBorderDxfId="538">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F9129A02-9F59-4512-A75F-751D278BB69F}" name="Trade partner" dataDxfId="537">
      <calculatedColumnFormula>A89</calculatedColumnFormula>
    </tableColumn>
    <tableColumn id="2" xr3:uid="{A363BAF8-2C42-4B48-80F7-3306BF4D5290}" name="2020" dataDxfId="536">
      <calculatedColumnFormula>IFERROR(B89/B$100*100,"n.c.")</calculatedColumnFormula>
    </tableColumn>
    <tableColumn id="3" xr3:uid="{A132AD1F-2749-440C-BEAC-2CDEAC391279}" name="2021" dataDxfId="535">
      <calculatedColumnFormula>IFERROR(C89/C$100*100,"n.c.")</calculatedColumnFormula>
    </tableColumn>
    <tableColumn id="4" xr3:uid="{D755C329-54CA-49C6-A8AC-8D94826B8463}" name="2022" dataDxfId="534">
      <calculatedColumnFormula>IFERROR(D89/D$100*100,"n.c.")</calculatedColumnFormula>
    </tableColumn>
    <tableColumn id="5" xr3:uid="{6D8EA27C-40C3-4C99-BEED-CC73B304571F}" name="2023" dataDxfId="533">
      <calculatedColumnFormula>IFERROR(E89/E$100*100,"n.c.")</calculatedColumnFormula>
    </tableColumn>
    <tableColumn id="6" xr3:uid="{7A4FF6C2-2E2B-4B3C-9F64-D65BEE8F00D8}" name="2024" dataDxfId="532">
      <calculatedColumnFormula>IFERROR(F89/F$100*100,"n.c.")</calculatedColumnFormula>
    </tableColumn>
  </tableColumns>
  <tableStyleInfo name="TableStyleLight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CC29B76-A5C1-47E5-8505-897D6BEED401}" name="Table10737" displayName="Table10737" ref="A145:F157" totalsRowShown="0" headerRowDxfId="531" dataDxfId="529" headerRowBorderDxfId="530" tableBorderDxfId="528" totalsRowBorderDxfId="527">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476104FE-CA31-4773-9D46-412E8B688459}" name="Trade partner" dataDxfId="526">
      <calculatedColumnFormula>A127</calculatedColumnFormula>
    </tableColumn>
    <tableColumn id="2" xr3:uid="{0F32DD6D-93DD-42EB-8DE3-81B0234E4E4A}" name="2020–21" dataDxfId="525">
      <calculatedColumnFormula>IFERROR((C89-B89)/B89*100,"n.c.")</calculatedColumnFormula>
    </tableColumn>
    <tableColumn id="3" xr3:uid="{29B66856-9D7E-4396-A88E-AECE8210C3CD}" name="2021–22" dataDxfId="524">
      <calculatedColumnFormula>IFERROR((D89-C89)/C89*100,"n.c.")</calculatedColumnFormula>
    </tableColumn>
    <tableColumn id="4" xr3:uid="{5BEDA01C-CBDF-4BE3-8622-536CE5F17791}" name="2022–23" dataDxfId="523">
      <calculatedColumnFormula>IFERROR((E89-D89)/D89*100,"n.c.")</calculatedColumnFormula>
    </tableColumn>
    <tableColumn id="5" xr3:uid="{83CBDC32-F54B-466D-AB38-51CC0C740565}" name="2023–24" dataDxfId="522">
      <calculatedColumnFormula>IFERROR((F89-E89)/E89*100,"n.c.")</calculatedColumnFormula>
    </tableColumn>
    <tableColumn id="6" xr3:uid="{9FCFF7C0-815D-42DC-A89F-AF031ECA0805}" name="2020–24" dataDxfId="521">
      <calculatedColumnFormula>IFERROR((F89-B89)/B89*100,"n.c.")</calculatedColumnFormula>
    </tableColumn>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F7028D-9916-4494-993B-2B9E6CA50B3E}" name="Table3" displayName="Table3" ref="A50:F63" totalsRowShown="0" headerRowDxfId="1706" dataDxfId="1704" headerRowBorderDxfId="1705" tableBorderDxfId="1703" totalsRowBorderDxfId="1702">
  <autoFilter ref="A50:F63" xr:uid="{94F7028D-9916-4494-993B-2B9E6CA50B3E}">
    <filterColumn colId="0" hiddenButton="1"/>
    <filterColumn colId="1" hiddenButton="1"/>
    <filterColumn colId="2" hiddenButton="1"/>
    <filterColumn colId="3" hiddenButton="1"/>
    <filterColumn colId="4" hiddenButton="1"/>
    <filterColumn colId="5" hiddenButton="1"/>
  </autoFilter>
  <tableColumns count="6">
    <tableColumn id="1" xr3:uid="{37C2962B-37B4-4431-9E06-01EA76547C3B}" name="Type of service" dataDxfId="1701">
      <calculatedColumnFormula>A31</calculatedColumnFormula>
    </tableColumn>
    <tableColumn id="2" xr3:uid="{93E3F4C1-42A0-4E9E-BEB8-5AEB659E46F4}" name="2020–21" dataDxfId="1700">
      <calculatedColumnFormula>IFERROR(C11-B11,"n.c.")</calculatedColumnFormula>
    </tableColumn>
    <tableColumn id="3" xr3:uid="{AC6FF493-C009-4DAC-B0A1-52600F61580D}" name="2021–22" dataDxfId="1699">
      <calculatedColumnFormula>IFERROR(D11-C11,"n.c.")</calculatedColumnFormula>
    </tableColumn>
    <tableColumn id="4" xr3:uid="{096FBB74-D6EB-4D1F-96ED-04395EA0A29D}" name="2022–23" dataDxfId="1698">
      <calculatedColumnFormula>IFERROR(E11-D11,"n.c.")</calculatedColumnFormula>
    </tableColumn>
    <tableColumn id="5" xr3:uid="{3B19C9AE-4678-48BF-900E-F6A47889D1E1}" name="2023–24" dataDxfId="1697">
      <calculatedColumnFormula>IFERROR(F11-E11,"n.c.")</calculatedColumnFormula>
    </tableColumn>
    <tableColumn id="6" xr3:uid="{00D5F4F5-3B77-4E50-9D5B-06F01CA7A2B1}" name="2020–24" dataDxfId="1696">
      <calculatedColumnFormula>IFERROR(F11-B11,"n.c.")</calculatedColumnFormula>
    </tableColumn>
  </tableColumns>
  <tableStyleInfo name="TableStyleLight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702F39E-B961-458C-8968-644483269E6B}" name="Table632138" displayName="Table632138" ref="A67:F79" totalsRowShown="0" headerRowDxfId="520" dataDxfId="518" headerRowBorderDxfId="519" tableBorderDxfId="517" totalsRowBorderDxfId="516">
  <tableColumns count="6">
    <tableColumn id="1" xr3:uid="{F3E3CD33-1903-48A5-B309-616D7AB9A9A9}" name="Trade partner" dataDxfId="515">
      <calculatedColumnFormula>A49</calculatedColumnFormula>
    </tableColumn>
    <tableColumn id="2" xr3:uid="{035A9069-2E63-4265-BDE3-6F9F553B1201}" name="2020–21" dataDxfId="514">
      <calculatedColumnFormula>IFERROR((C11-B11)/B11*100,"n.c.")</calculatedColumnFormula>
    </tableColumn>
    <tableColumn id="3" xr3:uid="{57CC9C47-C7F8-4640-A785-022861F722ED}" name="2021–22" dataDxfId="513">
      <calculatedColumnFormula>IFERROR((D11-C11)/C11*100,"n.c.")</calculatedColumnFormula>
    </tableColumn>
    <tableColumn id="4" xr3:uid="{2AEC4A77-2D7E-4FDC-857E-5786DB331E29}" name="2022–23" dataDxfId="512">
      <calculatedColumnFormula>IFERROR((E11-D11)/D11*100,"n.c.")</calculatedColumnFormula>
    </tableColumn>
    <tableColumn id="5" xr3:uid="{5EB5154D-93A7-42FF-9CC6-8D3907DD331F}" name="2023–24" dataDxfId="511">
      <calculatedColumnFormula>IFERROR((F11-E11)/E11*100,"n.c.")</calculatedColumnFormula>
    </tableColumn>
    <tableColumn id="6" xr3:uid="{00F60986-EFC5-4D1D-9ADC-25F705C80DB7}" name="2020–24" dataDxfId="510">
      <calculatedColumnFormula>IFERROR((F11-B11)/B11*100,"n.c.")</calculatedColumnFormula>
    </tableColumn>
  </tableColumns>
  <tableStyleInfo name="TableStyleLight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6F041B8-993B-4674-B578-02EABAEA08B2}" name="Table10639" displayName="Table10639" ref="A126:F138" totalsRowShown="0" headerRowDxfId="509" dataDxfId="507" headerRowBorderDxfId="508" tableBorderDxfId="506" totalsRowBorderDxfId="505">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40A8FB73-29F0-40EE-9930-856067A7E4F5}" name="Trade partner" dataDxfId="504">
      <calculatedColumnFormula>A108</calculatedColumnFormula>
    </tableColumn>
    <tableColumn id="2" xr3:uid="{1BF4EA3A-A524-4ED5-8EE5-D80E2320363D}" name="2020–21" dataDxfId="503">
      <calculatedColumnFormula>IFERROR(C89-B89,"n.c.")</calculatedColumnFormula>
    </tableColumn>
    <tableColumn id="3" xr3:uid="{43CF3306-457E-4725-989D-9C740C1B322E}" name="2021–22" dataDxfId="502">
      <calculatedColumnFormula>IFERROR(D89-C89,"n.c.")</calculatedColumnFormula>
    </tableColumn>
    <tableColumn id="4" xr3:uid="{F5A2503C-5146-456E-8E6E-FCFE02961BA4}" name="2022–23" dataDxfId="501">
      <calculatedColumnFormula>IFERROR(E89-D89,"n.c.")</calculatedColumnFormula>
    </tableColumn>
    <tableColumn id="5" xr3:uid="{0A44B553-32D0-4D27-9986-6FD0CAA6559D}" name="2023–24" dataDxfId="500">
      <calculatedColumnFormula>IFERROR(F89-E89,"n.c.")</calculatedColumnFormula>
    </tableColumn>
    <tableColumn id="6" xr3:uid="{1B6CCE60-3D79-44D5-ACBC-64264A60D8A5}" name="2020–24" dataDxfId="499">
      <calculatedColumnFormula>IFERROR(F89-B89,"n.c.")</calculatedColumnFormula>
    </tableColumn>
  </tableColumns>
  <tableStyleInfo name="TableStyleLight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B54A3ED-645E-480E-A034-EAC5F7A74265}" name="Table1002440" displayName="Table1002440" ref="A10:F22" totalsRowShown="0" headerRowDxfId="498" dataDxfId="496" headerRowBorderDxfId="497" tableBorderDxfId="495" totalsRowBorderDxfId="494">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2158A2CF-F813-4FF2-B1D6-66C5E6000739}" name="Trade partner" dataDxfId="493"/>
    <tableColumn id="2" xr3:uid="{D3B8247F-A6F9-4B60-945B-471D31DA40CA}" name="2020" dataDxfId="492"/>
    <tableColumn id="3" xr3:uid="{70E1C484-E881-463E-AA7D-226D40D38028}" name="2021" dataDxfId="491"/>
    <tableColumn id="4" xr3:uid="{4DB493FF-B968-46A3-B84D-2E5A7C53D3E9}" name="2022" dataDxfId="490"/>
    <tableColumn id="5" xr3:uid="{7CB6C296-DC04-418B-A90C-A957035939C9}" name="2023" dataDxfId="489"/>
    <tableColumn id="6" xr3:uid="{DE4DB814-F8E1-405C-B7C9-3215570535F7}" name="2024" dataDxfId="488"/>
  </tableColumns>
  <tableStyleInfo name="TableStyleLight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1142DDE-0F06-4972-8F64-A00C6896ADF3}" name="Table1012541" displayName="Table1012541" ref="A29:F41" totalsRowShown="0" headerRowDxfId="487" dataDxfId="485" headerRowBorderDxfId="486" tableBorderDxfId="484" totalsRowBorderDxfId="483">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C603BB4E-1BC4-47BE-A34E-A0084BD0346D}" name="Trade partner">
      <calculatedColumnFormula>A11</calculatedColumnFormula>
    </tableColumn>
    <tableColumn id="2" xr3:uid="{1860CAEF-270C-4C94-BB26-B346619B7C81}" name="2020" dataDxfId="482">
      <calculatedColumnFormula>IFERROR(B11/B$22*100,"n.c.")</calculatedColumnFormula>
    </tableColumn>
    <tableColumn id="3" xr3:uid="{6F9EC61E-0F4F-4771-9534-278CE981E236}" name="2021" dataDxfId="481">
      <calculatedColumnFormula>IFERROR(C11/C$22*100,"n.c.")</calculatedColumnFormula>
    </tableColumn>
    <tableColumn id="4" xr3:uid="{70D946F7-6C2F-45C7-9212-85F1DE68581E}" name="2022" dataDxfId="480">
      <calculatedColumnFormula>IFERROR(D11/D$22*100,"n.c.")</calculatedColumnFormula>
    </tableColumn>
    <tableColumn id="5" xr3:uid="{80E3A5B4-9D4E-4B17-B92D-E5F897F734AE}" name="2023" dataDxfId="479">
      <calculatedColumnFormula>IFERROR(E11/E$22*100,"n.c.")</calculatedColumnFormula>
    </tableColumn>
    <tableColumn id="6" xr3:uid="{9C2F6334-90A7-4888-AE13-506ED732EE87}" name="2024" dataDxfId="478">
      <calculatedColumnFormula>IFERROR(F11/F$22*100,"n.c.")</calculatedColumnFormula>
    </tableColumn>
  </tableColumns>
  <tableStyleInfo name="TableStyleLight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B70C582-3B7B-4BBB-B8C7-BB2C1BDD11D6}" name="Table1022642" displayName="Table1022642" ref="A48:F60" totalsRowShown="0" headerRowDxfId="477" dataDxfId="475" headerRowBorderDxfId="476" tableBorderDxfId="474" totalsRowBorderDxfId="473">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18750469-746F-481B-B1BC-5EBFCC0AB018}" name="Trade partner" dataDxfId="472"/>
    <tableColumn id="2" xr3:uid="{B49EA648-0CB1-4984-99D9-EAD07C2A0B27}" name="2020–21" dataDxfId="471">
      <calculatedColumnFormula>IFERROR(C11-B11,"n.c.")</calculatedColumnFormula>
    </tableColumn>
    <tableColumn id="3" xr3:uid="{80E6FC8B-BE32-4E6A-AFEF-A7A2C708B70B}" name="2021–22" dataDxfId="470">
      <calculatedColumnFormula>IFERROR(D11-C11,"n.c.")</calculatedColumnFormula>
    </tableColumn>
    <tableColumn id="4" xr3:uid="{94CC942D-0697-42A6-A072-91D36B71D7BF}" name="2022–23" dataDxfId="469">
      <calculatedColumnFormula>IFERROR(E11-D11,"n.c.")</calculatedColumnFormula>
    </tableColumn>
    <tableColumn id="5" xr3:uid="{6C0AD581-49DF-42C5-BC69-E951C202FD39}" name="2023–24" dataDxfId="468">
      <calculatedColumnFormula>IFERROR(F11-E11,"n.c.")</calculatedColumnFormula>
    </tableColumn>
    <tableColumn id="6" xr3:uid="{6254FD44-0F9C-4458-BA2B-332F5A325F79}" name="2020–24" dataDxfId="467">
      <calculatedColumnFormula>IFERROR(F11-B11,"n.c.")</calculatedColumnFormula>
    </tableColumn>
  </tableColumns>
  <tableStyleInfo name="TableStyleLight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37C845C-2F6B-46E9-A135-3BB7CB894E93}" name="Table1042743" displayName="Table1042743" ref="A88:F100" totalsRowShown="0" headerRowDxfId="466" dataDxfId="464" headerRowBorderDxfId="465" tableBorderDxfId="463" totalsRowBorderDxfId="462">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27C012AA-5315-4028-A17E-97BB9877DDF9}" name="Trade partner" dataDxfId="461"/>
    <tableColumn id="2" xr3:uid="{72D9B1B8-AE0E-4AE5-BA30-DEBE708DFA68}" name="2020" dataDxfId="460"/>
    <tableColumn id="3" xr3:uid="{AE51DD3C-12F5-4B7A-A3EC-FDBC719FC707}" name="2021" dataDxfId="459"/>
    <tableColumn id="4" xr3:uid="{CD8A6FB2-3F59-4602-A4D2-B0BDA2FF3320}" name="2022" dataDxfId="458"/>
    <tableColumn id="5" xr3:uid="{7AE0E288-2ECA-4304-AA7C-E6FDA8B714AD}" name="2023" dataDxfId="457"/>
    <tableColumn id="6" xr3:uid="{D179A790-7768-4417-979D-500728FE92F9}" name="2024" dataDxfId="456"/>
  </tableColumns>
  <tableStyleInfo name="TableStyleLight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DB28733-352C-419D-A8D0-E7F269E7D66A}" name="Table1052844" displayName="Table1052844" ref="A107:F119" totalsRowShown="0" headerRowDxfId="455" dataDxfId="453" headerRowBorderDxfId="454" tableBorderDxfId="452" totalsRowBorderDxfId="451">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5768B121-60B8-49A2-B011-521170ABF54A}" name="Trade partner" dataDxfId="450">
      <calculatedColumnFormula>A89</calculatedColumnFormula>
    </tableColumn>
    <tableColumn id="2" xr3:uid="{0B1A8200-19B9-4AA4-BB4E-00F73EE4A67E}" name="2020" dataDxfId="449">
      <calculatedColumnFormula>IFERROR(B89/B$100*100,"n.c.")</calculatedColumnFormula>
    </tableColumn>
    <tableColumn id="3" xr3:uid="{7C69165C-B7D7-42E7-BFCE-8FEA9A0A5270}" name="2021" dataDxfId="448">
      <calculatedColumnFormula>IFERROR(C89/C$100*100,"n.c.")</calculatedColumnFormula>
    </tableColumn>
    <tableColumn id="4" xr3:uid="{63EBDDC5-E3BC-42E4-B810-35B355A7D0E0}" name="2022" dataDxfId="447">
      <calculatedColumnFormula>IFERROR(D89/D$100*100,"n.c.")</calculatedColumnFormula>
    </tableColumn>
    <tableColumn id="5" xr3:uid="{BE38642F-DC2F-4F6C-B2BF-4A2535DA40FE}" name="2023" dataDxfId="446">
      <calculatedColumnFormula>IFERROR(E89/E$100*100,"n.c.")</calculatedColumnFormula>
    </tableColumn>
    <tableColumn id="6" xr3:uid="{9756A11D-38F3-4776-95D0-F4C329A77439}" name="2024" dataDxfId="445">
      <calculatedColumnFormula>IFERROR(F89/F$100*100,"n.c.")</calculatedColumnFormula>
    </tableColumn>
  </tableColumns>
  <tableStyleInfo name="TableStyleLight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DD969AE-E76F-4D39-8967-B8352A139739}" name="Table1073745" displayName="Table1073745" ref="A145:F157" totalsRowShown="0" headerRowDxfId="444" dataDxfId="442" headerRowBorderDxfId="443" tableBorderDxfId="441" totalsRowBorderDxfId="440">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FBA964A8-268F-4478-B63D-613BA7D1C5FE}" name="Trade partner" dataDxfId="439">
      <calculatedColumnFormula>A127</calculatedColumnFormula>
    </tableColumn>
    <tableColumn id="2" xr3:uid="{445E372C-439D-4DCB-8F39-8A7976C8ADD9}" name="2020–21" dataDxfId="438">
      <calculatedColumnFormula>IFERROR((C89-B89)/B89*100,"n.c.")</calculatedColumnFormula>
    </tableColumn>
    <tableColumn id="3" xr3:uid="{81755AEE-46FA-4DDB-9263-04F68C4249E8}" name="2021–22" dataDxfId="437">
      <calculatedColumnFormula>IFERROR((D89-C89)/C89*100,"n.c.")</calculatedColumnFormula>
    </tableColumn>
    <tableColumn id="4" xr3:uid="{4222E241-AFEC-4578-8D3C-CB7B955C618B}" name="2022–23" dataDxfId="436">
      <calculatedColumnFormula>IFERROR((E89-D89)/D89*100,"n.c.")</calculatedColumnFormula>
    </tableColumn>
    <tableColumn id="5" xr3:uid="{2169E16F-3153-4EC3-8EFB-0D127C9109C8}" name="2023–24" dataDxfId="435">
      <calculatedColumnFormula>IFERROR((F89-E89)/E89*100,"n.c.")</calculatedColumnFormula>
    </tableColumn>
    <tableColumn id="6" xr3:uid="{366F5212-43D4-4663-AFA7-AD5A7BC7E304}" name="2020–24" dataDxfId="434">
      <calculatedColumnFormula>IFERROR((F89-B89)/B89*100,"n.c.")</calculatedColumnFormula>
    </tableColumn>
  </tableColumns>
  <tableStyleInfo name="TableStyleLight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2355B2D-8462-4479-AB7F-10F4B4E1F745}" name="Table63213846" displayName="Table63213846" ref="A67:F79" totalsRowShown="0" headerRowDxfId="433" dataDxfId="431" headerRowBorderDxfId="432" tableBorderDxfId="430" totalsRowBorderDxfId="429">
  <tableColumns count="6">
    <tableColumn id="1" xr3:uid="{54C49F91-E2BD-4D8F-9EF0-757FFD317F50}" name="Trade partner" dataDxfId="428">
      <calculatedColumnFormula>A49</calculatedColumnFormula>
    </tableColumn>
    <tableColumn id="2" xr3:uid="{3DA242D7-9A2E-4123-80A5-C214742A66B8}" name="2020–21" dataDxfId="427">
      <calculatedColumnFormula>IFERROR((C11-B11)/B11*100,"n.c.")</calculatedColumnFormula>
    </tableColumn>
    <tableColumn id="3" xr3:uid="{8CCC7AFB-EF55-402F-B211-31D01BD9C3CB}" name="2021–22" dataDxfId="426">
      <calculatedColumnFormula>IFERROR((D11-C11)/C11*100,"n.c.")</calculatedColumnFormula>
    </tableColumn>
    <tableColumn id="4" xr3:uid="{44995D6E-F74C-4F4C-9DCD-9067A5EEECC2}" name="2022–23" dataDxfId="425">
      <calculatedColumnFormula>IFERROR((E11-D11)/D11*100,"n.c.")</calculatedColumnFormula>
    </tableColumn>
    <tableColumn id="5" xr3:uid="{DDD1ADED-D53D-471A-AAB4-DBBBFC0F6B08}" name="2023–24" dataDxfId="424">
      <calculatedColumnFormula>IFERROR((F11-E11)/E11*100,"n.c.")</calculatedColumnFormula>
    </tableColumn>
    <tableColumn id="6" xr3:uid="{E8B1F2B3-1D44-4D71-9C93-21B1EE0C8721}" name="2020–24" dataDxfId="423">
      <calculatedColumnFormula>IFERROR((F11-B11)/B11*100,"n.c.")</calculatedColumnFormula>
    </tableColumn>
  </tableColumns>
  <tableStyleInfo name="TableStyleLight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A64ACBC-4379-457E-B1DE-9338DEE43F21}" name="Table1063947" displayName="Table1063947" ref="A126:F138" totalsRowShown="0" headerRowDxfId="422" dataDxfId="420" headerRowBorderDxfId="421" tableBorderDxfId="419" totalsRowBorderDxfId="418">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48BE733E-936F-491F-AB2D-E2F75197E73A}" name="Trade partner" dataDxfId="417">
      <calculatedColumnFormula>A108</calculatedColumnFormula>
    </tableColumn>
    <tableColumn id="2" xr3:uid="{FAE50D41-DBB8-48CF-AEC7-C5EE6D9235CE}" name="2020–21" dataDxfId="416">
      <calculatedColumnFormula>IFERROR(C89-B89,"n.c.")</calculatedColumnFormula>
    </tableColumn>
    <tableColumn id="3" xr3:uid="{427BF12F-9803-4675-8886-643317859217}" name="2021–22" dataDxfId="415">
      <calculatedColumnFormula>IFERROR(D89-C89,"n.c.")</calculatedColumnFormula>
    </tableColumn>
    <tableColumn id="4" xr3:uid="{CE21BF42-D642-412B-B390-165F8B7A360A}" name="2022–23" dataDxfId="414">
      <calculatedColumnFormula>IFERROR(E89-D89,"n.c.")</calculatedColumnFormula>
    </tableColumn>
    <tableColumn id="5" xr3:uid="{6B992E75-1BCA-4C22-9E83-9F80F7D2AC53}" name="2023–24" dataDxfId="413">
      <calculatedColumnFormula>IFERROR(F89-E89,"n.c.")</calculatedColumnFormula>
    </tableColumn>
    <tableColumn id="6" xr3:uid="{609733C5-857D-4083-9E22-A203DD1121A7}" name="2020–24" dataDxfId="412">
      <calculatedColumnFormula>IFERROR(F89-B89,"n.c.")</calculatedColumnFormula>
    </tableColumn>
  </tableColumns>
  <tableStyleInfo name="TableStyleLight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0626C78-38EB-4772-BE68-6287781C7643}" name="Table4" displayName="Table4" ref="A70:F83" totalsRowShown="0" headerRowDxfId="1695" dataDxfId="1693" headerRowBorderDxfId="1694" tableBorderDxfId="1692" totalsRowBorderDxfId="1691">
  <autoFilter ref="A70:F83" xr:uid="{80626C78-38EB-4772-BE68-6287781C7643}">
    <filterColumn colId="0" hiddenButton="1"/>
    <filterColumn colId="1" hiddenButton="1"/>
    <filterColumn colId="2" hiddenButton="1"/>
    <filterColumn colId="3" hiddenButton="1"/>
    <filterColumn colId="4" hiddenButton="1"/>
    <filterColumn colId="5" hiddenButton="1"/>
  </autoFilter>
  <tableColumns count="6">
    <tableColumn id="1" xr3:uid="{00A3D641-3D5F-4E7A-89B4-B13B334E5482}" name="Type of service" dataDxfId="1690">
      <calculatedColumnFormula>A51</calculatedColumnFormula>
    </tableColumn>
    <tableColumn id="2" xr3:uid="{54899924-A4DB-4E2A-8CED-B53D23EF8923}" name="2020–21" dataDxfId="1689">
      <calculatedColumnFormula>IFERROR((C11-B11)/B11*100,"n.c.")</calculatedColumnFormula>
    </tableColumn>
    <tableColumn id="3" xr3:uid="{B600C0B5-C97D-4152-B863-4FDF5F17357B}" name="2021–22" dataDxfId="1688">
      <calculatedColumnFormula>IFERROR((D11-C11)/C11*100,"n.c.")</calculatedColumnFormula>
    </tableColumn>
    <tableColumn id="4" xr3:uid="{5BAE77FB-97C1-40C1-B382-160958A3B5F4}" name="2022–23" dataDxfId="1687">
      <calculatedColumnFormula>IFERROR((E11-D11)/D11*100,"n.c.")</calculatedColumnFormula>
    </tableColumn>
    <tableColumn id="5" xr3:uid="{B4A7558E-A356-4ECE-92AC-7BF2812BC79F}" name="2023–24" dataDxfId="1686">
      <calculatedColumnFormula>IFERROR((F11-E11)/E11*100,"n.c.")</calculatedColumnFormula>
    </tableColumn>
    <tableColumn id="6" xr3:uid="{DB16E126-7B1F-484F-9B19-9583FAAFAC96}" name="2020–24" dataDxfId="1685">
      <calculatedColumnFormula>IFERROR((F11-B11)/B11*100,"n.c.")</calculatedColumnFormula>
    </tableColumn>
  </tableColumns>
  <tableStyleInfo name="TableStyleLight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9E6BCDB-7E6F-48EB-8F39-2674C7C3EA45}" name="Table100244048" displayName="Table100244048" ref="A10:F22" totalsRowShown="0" headerRowDxfId="411" dataDxfId="409" headerRowBorderDxfId="410" tableBorderDxfId="408" totalsRowBorderDxfId="407">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519FFF1C-1B2D-43C2-BED2-E82E3C34858B}" name="Trade partner" dataDxfId="406"/>
    <tableColumn id="2" xr3:uid="{F77614AD-1076-478B-A1CE-DD4A174FF21E}" name="2020" dataDxfId="405"/>
    <tableColumn id="3" xr3:uid="{B075983C-435D-434A-AE6A-15AC3BC0D469}" name="2021" dataDxfId="404"/>
    <tableColumn id="4" xr3:uid="{85573506-7C72-4B7A-B14B-B1CF6A6383B7}" name="2022" dataDxfId="403"/>
    <tableColumn id="5" xr3:uid="{5BEB209B-BFE7-461D-98E2-EE3CDD2D46F4}" name="2023" dataDxfId="402"/>
    <tableColumn id="6" xr3:uid="{208F281D-CB56-4C65-9977-F18C291CBCC7}" name="2024" dataDxfId="401"/>
  </tableColumns>
  <tableStyleInfo name="TableStyleLight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C659367-52EE-4494-9FBA-43A0D686F9C8}" name="Table101254149" displayName="Table101254149" ref="A29:F41" totalsRowShown="0" headerRowDxfId="400" dataDxfId="398" headerRowBorderDxfId="399" tableBorderDxfId="397" totalsRowBorderDxfId="396">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2C4BFAFA-939E-4696-B081-49320D1139EA}" name="Trade partner">
      <calculatedColumnFormula>A11</calculatedColumnFormula>
    </tableColumn>
    <tableColumn id="2" xr3:uid="{F5C5A006-ED46-4964-BAC3-FE1814D62418}" name="2020" dataDxfId="395">
      <calculatedColumnFormula>IFERROR(B11/B$22*100,"n.c.")</calculatedColumnFormula>
    </tableColumn>
    <tableColumn id="3" xr3:uid="{4098EA34-77E6-420D-B3F3-3C02ECDC2C69}" name="2021" dataDxfId="394">
      <calculatedColumnFormula>IFERROR(C11/C$22*100,"n.c.")</calculatedColumnFormula>
    </tableColumn>
    <tableColumn id="4" xr3:uid="{BE082131-6BCB-408B-8CE8-906116931906}" name="2022" dataDxfId="393">
      <calculatedColumnFormula>IFERROR(D11/D$22*100,"n.c.")</calculatedColumnFormula>
    </tableColumn>
    <tableColumn id="5" xr3:uid="{EBD7DB09-30A7-480B-8C2D-C4A82D1E323E}" name="2023" dataDxfId="392">
      <calculatedColumnFormula>IFERROR(E11/E$22*100,"n.c.")</calculatedColumnFormula>
    </tableColumn>
    <tableColumn id="6" xr3:uid="{67AAADCC-AE5C-4D8B-A5CF-79F5306C3F6C}" name="2024" dataDxfId="391">
      <calculatedColumnFormula>IFERROR(F11/F$22*100,"n.c.")</calculatedColumnFormula>
    </tableColumn>
  </tableColumns>
  <tableStyleInfo name="TableStyleLight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3124F5C-2BFE-49C1-8192-7E702FF6CA87}" name="Table102264250" displayName="Table102264250" ref="A48:F60" totalsRowShown="0" headerRowDxfId="390" dataDxfId="388" headerRowBorderDxfId="389" tableBorderDxfId="387" totalsRowBorderDxfId="386">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510684BC-30D1-4241-80D5-238350192ED6}" name="Trade partner" dataDxfId="385"/>
    <tableColumn id="2" xr3:uid="{427B867C-CF17-4630-91B8-8FE08C7CAEE7}" name="2020–21" dataDxfId="384">
      <calculatedColumnFormula>IFERROR(C11-B11,"n.c.")</calculatedColumnFormula>
    </tableColumn>
    <tableColumn id="3" xr3:uid="{2294B546-3489-47EA-B655-7E721F63F3F4}" name="2021–22" dataDxfId="383">
      <calculatedColumnFormula>IFERROR(D11-C11,"n.c.")</calculatedColumnFormula>
    </tableColumn>
    <tableColumn id="4" xr3:uid="{0271B4B4-D777-4DAF-BAFA-1954C56170A8}" name="2022–23" dataDxfId="382">
      <calculatedColumnFormula>IFERROR(E11-D11,"n.c.")</calculatedColumnFormula>
    </tableColumn>
    <tableColumn id="5" xr3:uid="{A905EE2E-5619-4D2F-B754-DAE6629271D0}" name="2023–24" dataDxfId="381">
      <calculatedColumnFormula>IFERROR(F11-E11,"n.c.")</calculatedColumnFormula>
    </tableColumn>
    <tableColumn id="6" xr3:uid="{B6590C21-9081-4128-9F2E-8A8CB44366C2}" name="2020–24" dataDxfId="380">
      <calculatedColumnFormula>IFERROR(F11-B11,"n.c.")</calculatedColumnFormula>
    </tableColumn>
  </tableColumns>
  <tableStyleInfo name="TableStyleLight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524AE53-F98A-4922-8078-E4FDB6759BDC}" name="Table104274351" displayName="Table104274351" ref="A88:F100" totalsRowShown="0" headerRowDxfId="379" dataDxfId="377" headerRowBorderDxfId="378" tableBorderDxfId="376" totalsRowBorderDxfId="375">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F6B59D8C-7EEF-4BE0-BC08-98718618BA80}" name="Trade partner" dataDxfId="374"/>
    <tableColumn id="2" xr3:uid="{CB6B88FC-19FC-46C3-BA79-694529FFD4B1}" name="2020" dataDxfId="373"/>
    <tableColumn id="3" xr3:uid="{A88D8D10-6A26-4E72-8413-AEAE3AC77871}" name="2021" dataDxfId="372"/>
    <tableColumn id="4" xr3:uid="{D08A4C8F-B24B-4A7A-9AC9-5D62B2D4A8B8}" name="2022" dataDxfId="371"/>
    <tableColumn id="5" xr3:uid="{71FC501E-0625-48CE-A0B1-4D5EF9DB9917}" name="2023" dataDxfId="370"/>
    <tableColumn id="6" xr3:uid="{B144C227-A002-475B-905E-6C29047F3478}" name="2024" dataDxfId="369"/>
  </tableColumns>
  <tableStyleInfo name="TableStyleLight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745A956-3391-4B79-B443-53836118311E}" name="Table105284452" displayName="Table105284452" ref="A107:F119" totalsRowShown="0" headerRowDxfId="368" dataDxfId="366" headerRowBorderDxfId="367" tableBorderDxfId="365" totalsRowBorderDxfId="364">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8779F77D-910F-470D-B899-EC835100004B}" name="Trade partner" dataDxfId="363">
      <calculatedColumnFormula>A89</calculatedColumnFormula>
    </tableColumn>
    <tableColumn id="2" xr3:uid="{DC3EA35A-5314-4245-8CC0-608140851B13}" name="2020" dataDxfId="362">
      <calculatedColumnFormula>IFERROR(B89/B$100*100,"n.c.")</calculatedColumnFormula>
    </tableColumn>
    <tableColumn id="3" xr3:uid="{437CEC67-7E26-4BC6-B3F8-27BFF4FF149D}" name="2021" dataDxfId="361">
      <calculatedColumnFormula>IFERROR(C89/C$100*100,"n.c.")</calculatedColumnFormula>
    </tableColumn>
    <tableColumn id="4" xr3:uid="{550BC72E-3504-4709-AB48-19DACFB0100E}" name="2022" dataDxfId="360">
      <calculatedColumnFormula>IFERROR(D89/D$100*100,"n.c.")</calculatedColumnFormula>
    </tableColumn>
    <tableColumn id="5" xr3:uid="{57C58594-08F0-4E04-B4B2-AB048512A7D6}" name="2023" dataDxfId="359">
      <calculatedColumnFormula>IFERROR(E89/E$100*100,"n.c.")</calculatedColumnFormula>
    </tableColumn>
    <tableColumn id="6" xr3:uid="{0C753422-7801-4CED-829C-BF5FF04625BF}" name="2024" dataDxfId="358">
      <calculatedColumnFormula>IFERROR(F89/F$100*100,"n.c.")</calculatedColumnFormula>
    </tableColumn>
  </tableColumns>
  <tableStyleInfo name="TableStyleLight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31BB1096-2319-4E49-9002-0A2869B57B7D}" name="Table107374585" displayName="Table107374585" ref="A145:F157" totalsRowShown="0" headerRowDxfId="357" dataDxfId="355" headerRowBorderDxfId="356" tableBorderDxfId="354" totalsRowBorderDxfId="353">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4B5EE869-FEAE-4C88-B509-D96553C15039}" name="Trade partner" dataDxfId="352">
      <calculatedColumnFormula>A127</calculatedColumnFormula>
    </tableColumn>
    <tableColumn id="2" xr3:uid="{0CF267BE-2FD6-4D4E-A0CF-F0FE70422BF6}" name="2020–21" dataDxfId="351">
      <calculatedColumnFormula>IFERROR((C89-B89)/B89*100,"n.c.")</calculatedColumnFormula>
    </tableColumn>
    <tableColumn id="3" xr3:uid="{0B1F8E13-7DB7-4200-9497-EDDB05E778BD}" name="2021–22" dataDxfId="350">
      <calculatedColumnFormula>IFERROR((D89-C89)/C89*100,"n.c.")</calculatedColumnFormula>
    </tableColumn>
    <tableColumn id="4" xr3:uid="{EBD9E7E7-4669-48D7-8D5A-946B859C60EB}" name="2022–23" dataDxfId="349">
      <calculatedColumnFormula>IFERROR((E89-D89)/D89*100,"n.c.")</calculatedColumnFormula>
    </tableColumn>
    <tableColumn id="5" xr3:uid="{771E5C72-5988-444E-B6A8-DC7D58954AA1}" name="2023–24" dataDxfId="348">
      <calculatedColumnFormula>IFERROR((F89-E89)/E89*100,"n.c.")</calculatedColumnFormula>
    </tableColumn>
    <tableColumn id="6" xr3:uid="{01BD673C-74D9-463E-AA6D-9E535ED5C255}" name="2020–24" dataDxfId="347">
      <calculatedColumnFormula>IFERROR((F89-B89)/B89*100,"n.c.")</calculatedColumnFormula>
    </tableColumn>
  </tableColumns>
  <tableStyleInfo name="TableStyleLight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B7D81FE-9AE6-4C15-B2E6-8DFF5C3CC568}" name="Table6321384686" displayName="Table6321384686" ref="A67:F79" totalsRowShown="0" headerRowDxfId="346" dataDxfId="344" headerRowBorderDxfId="345" tableBorderDxfId="343" totalsRowBorderDxfId="342">
  <tableColumns count="6">
    <tableColumn id="1" xr3:uid="{A2B50DC3-4CFC-4D98-8D7B-F481AAA293CA}" name="Trade partner" dataDxfId="341">
      <calculatedColumnFormula>A49</calculatedColumnFormula>
    </tableColumn>
    <tableColumn id="2" xr3:uid="{C05E2E2C-AB3D-4622-93A7-FD2CBBE9050F}" name="2020–21" dataDxfId="340">
      <calculatedColumnFormula>IFERROR((C11-B11)/B11*100,"n.c.")</calculatedColumnFormula>
    </tableColumn>
    <tableColumn id="3" xr3:uid="{483FC3A0-556F-4C9C-9319-C2F64FD379CF}" name="2021–22" dataDxfId="339">
      <calculatedColumnFormula>IFERROR((D11-C11)/C11*100,"n.c.")</calculatedColumnFormula>
    </tableColumn>
    <tableColumn id="4" xr3:uid="{A39A6785-4759-40BA-9C0A-31C425B57003}" name="2022–23" dataDxfId="338">
      <calculatedColumnFormula>IFERROR((E11-D11)/D11*100,"n.c.")</calculatedColumnFormula>
    </tableColumn>
    <tableColumn id="5" xr3:uid="{582E5DCA-B0BB-4A19-A61C-66D240EEEA43}" name="2023–24" dataDxfId="337">
      <calculatedColumnFormula>IFERROR((F11-E11)/E11*100,"n.c.")</calculatedColumnFormula>
    </tableColumn>
    <tableColumn id="6" xr3:uid="{BE806592-454A-4FA9-9B1A-8D2D1AB24E72}" name="2020–24" dataDxfId="336">
      <calculatedColumnFormula>IFERROR((F11-B11)/B11*100,"n.c.")</calculatedColumnFormula>
    </tableColumn>
  </tableColumns>
  <tableStyleInfo name="TableStyleLight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6B3EC6C-3817-4782-B5AA-4AAC92783873}" name="Table106394787" displayName="Table106394787" ref="A126:F138" totalsRowShown="0" headerRowDxfId="335" dataDxfId="333" headerRowBorderDxfId="334" tableBorderDxfId="332" totalsRowBorderDxfId="331">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90FA6392-D6CB-4BCE-876C-E5BD05B87E00}" name="Trade partner" dataDxfId="330">
      <calculatedColumnFormula>A108</calculatedColumnFormula>
    </tableColumn>
    <tableColumn id="2" xr3:uid="{916F6CA5-947E-43B4-A67D-180715661F88}" name="2020–21" dataDxfId="329">
      <calculatedColumnFormula>IFERROR(C89-B89,"n.c.")</calculatedColumnFormula>
    </tableColumn>
    <tableColumn id="3" xr3:uid="{6C7EF53C-7C5E-4DD2-B78E-F62C4DDDC283}" name="2021–22" dataDxfId="328">
      <calculatedColumnFormula>IFERROR(D89-C89,"n.c.")</calculatedColumnFormula>
    </tableColumn>
    <tableColumn id="4" xr3:uid="{918878AF-0EFA-43DA-8581-A86F6F02CFD8}" name="2022–23" dataDxfId="327">
      <calculatedColumnFormula>IFERROR(E89-D89,"n.c.")</calculatedColumnFormula>
    </tableColumn>
    <tableColumn id="5" xr3:uid="{2547B0A2-A77E-460D-B25C-470F410D657F}" name="2023–24" dataDxfId="326">
      <calculatedColumnFormula>IFERROR(F89-E89,"n.c.")</calculatedColumnFormula>
    </tableColumn>
    <tableColumn id="6" xr3:uid="{49554496-302A-4B48-9AB9-E839BD3444DF}" name="2020–24" dataDxfId="325">
      <calculatedColumnFormula>IFERROR(F89-B89,"n.c.")</calculatedColumnFormula>
    </tableColumn>
  </tableColumns>
  <tableStyleInfo name="TableStyleLight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AF61C71-C9D0-4430-8B68-46A2D0BBDB84}" name="Table10024404888" displayName="Table10024404888" ref="A10:F22" totalsRowShown="0" headerRowDxfId="324" dataDxfId="322" headerRowBorderDxfId="323" tableBorderDxfId="321" totalsRowBorderDxfId="320">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53C4F939-1A94-4DAE-BDFC-019B2CEC1ADE}" name="Trade partner" dataDxfId="319"/>
    <tableColumn id="2" xr3:uid="{493B2776-EC80-4331-BA58-70343B8BB16D}" name="2020" dataDxfId="318"/>
    <tableColumn id="3" xr3:uid="{3E533FF7-BAA0-44AC-85A4-6008B9591ED7}" name="2021" dataDxfId="317"/>
    <tableColumn id="4" xr3:uid="{067560C2-A69D-4F64-AE08-4F530E3DD7C0}" name="2022" dataDxfId="316"/>
    <tableColumn id="5" xr3:uid="{3F0D4125-7C70-43EF-8D8B-84A187147366}" name="2023" dataDxfId="315"/>
    <tableColumn id="6" xr3:uid="{DF937A48-A549-4F00-8AE8-292D3CC31A19}" name="2024" dataDxfId="314"/>
  </tableColumns>
  <tableStyleInfo name="TableStyleLight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DA8070A-D516-4736-84BE-98106C307348}" name="Table10125414989" displayName="Table10125414989" ref="A29:F41" totalsRowShown="0" headerRowDxfId="313" dataDxfId="311" headerRowBorderDxfId="312" tableBorderDxfId="310" totalsRowBorderDxfId="309">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F93DCAF6-5495-4E82-8D2C-776F0A4B1611}" name="Trade partner">
      <calculatedColumnFormula>A11</calculatedColumnFormula>
    </tableColumn>
    <tableColumn id="2" xr3:uid="{E049BCC3-C1C9-4BDC-A9E6-EEFB8892F4DA}" name="2020" dataDxfId="308">
      <calculatedColumnFormula>IFERROR(B11/B$22*100,"n.c.")</calculatedColumnFormula>
    </tableColumn>
    <tableColumn id="3" xr3:uid="{31AF3649-8E1C-456E-90EB-1CBE95B3E569}" name="2021" dataDxfId="307">
      <calculatedColumnFormula>IFERROR(C11/C$22*100,"n.c.")</calculatedColumnFormula>
    </tableColumn>
    <tableColumn id="4" xr3:uid="{BBC09B1A-F51D-4D2B-97A9-F97AC4444BE9}" name="2022" dataDxfId="306">
      <calculatedColumnFormula>IFERROR(D11/D$22*100,"n.c.")</calculatedColumnFormula>
    </tableColumn>
    <tableColumn id="5" xr3:uid="{7DE912DB-CAA9-4C41-BD43-BD32A6B4AFDE}" name="2023" dataDxfId="305">
      <calculatedColumnFormula>IFERROR(E11/E$22*100,"n.c.")</calculatedColumnFormula>
    </tableColumn>
    <tableColumn id="6" xr3:uid="{FCB28FF7-96AF-4778-9EF9-7F1068873C77}" name="2024" dataDxfId="304">
      <calculatedColumnFormula>IFERROR(F11/F$22*100,"n.c.")</calculatedColumnFormula>
    </tableColumn>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96DE0FF-333E-42E4-9F7C-E614648FC61D}" name="Table5" displayName="Table5" ref="A92:F105" totalsRowShown="0" headerRowDxfId="1684" dataDxfId="1682" headerRowBorderDxfId="1683" tableBorderDxfId="1681" totalsRowBorderDxfId="1680">
  <autoFilter ref="A92:F105" xr:uid="{A96DE0FF-333E-42E4-9F7C-E614648FC61D}">
    <filterColumn colId="0" hiddenButton="1"/>
    <filterColumn colId="1" hiddenButton="1"/>
    <filterColumn colId="2" hiddenButton="1"/>
    <filterColumn colId="3" hiddenButton="1"/>
    <filterColumn colId="4" hiddenButton="1"/>
    <filterColumn colId="5" hiddenButton="1"/>
  </autoFilter>
  <tableColumns count="6">
    <tableColumn id="1" xr3:uid="{D06A0E22-2A0D-484D-B93E-3B278E6D0FFD}" name="Type of service" dataDxfId="1679">
      <calculatedColumnFormula>A71</calculatedColumnFormula>
    </tableColumn>
    <tableColumn id="2" xr3:uid="{A2E6181F-B638-4F0D-B3A0-4785E8265994}" name="2020" dataDxfId="1678"/>
    <tableColumn id="3" xr3:uid="{BA3FD169-16E4-4588-9742-E727547D72CF}" name="2021" dataDxfId="1677"/>
    <tableColumn id="4" xr3:uid="{353D58D6-F30F-4463-A6EC-C900F80FE4EC}" name="2022" dataDxfId="1676"/>
    <tableColumn id="5" xr3:uid="{2CF15643-4522-4F35-AC95-7C345DE6FDB8}" name="2023" dataDxfId="1675"/>
    <tableColumn id="6" xr3:uid="{5DD2F974-7531-4CDF-A3CD-E9F435983B62}" name="2024" dataDxfId="1674"/>
  </tableColumns>
  <tableStyleInfo name="TableStyleLight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A9887D1C-B0A5-4D89-8B3C-21EDA3D399BE}" name="Table10226425090" displayName="Table10226425090" ref="A48:F60" totalsRowShown="0" headerRowDxfId="303" dataDxfId="301" headerRowBorderDxfId="302" tableBorderDxfId="300" totalsRowBorderDxfId="299">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A37CCD1D-9E5F-4C91-A0F0-3BFE9E8AF39C}" name="Trade partner" dataDxfId="298"/>
    <tableColumn id="2" xr3:uid="{04AD7E55-E9FE-4EAC-820F-8F88A6ACE45A}" name="2020–21" dataDxfId="297">
      <calculatedColumnFormula>IFERROR(C11-B11,"n.c.")</calculatedColumnFormula>
    </tableColumn>
    <tableColumn id="3" xr3:uid="{5685E22B-647D-42C0-B855-48F6EB49A4D1}" name="2021–22" dataDxfId="296">
      <calculatedColumnFormula>IFERROR(D11-C11,"n.c.")</calculatedColumnFormula>
    </tableColumn>
    <tableColumn id="4" xr3:uid="{CEFFFD17-840C-45CB-BEB3-DF455EC9A28A}" name="2022–23" dataDxfId="295">
      <calculatedColumnFormula>IFERROR(E11-D11,"n.c.")</calculatedColumnFormula>
    </tableColumn>
    <tableColumn id="5" xr3:uid="{C5541ACE-168C-48D3-90A8-4F32747A4937}" name="2023–24" dataDxfId="294">
      <calculatedColumnFormula>IFERROR(F11-E11,"n.c.")</calculatedColumnFormula>
    </tableColumn>
    <tableColumn id="6" xr3:uid="{82A15988-B77B-4AAE-BB20-5B88C2D7BDAB}" name="2020–24" dataDxfId="293">
      <calculatedColumnFormula>IFERROR(F11-B11,"n.c.")</calculatedColumnFormula>
    </tableColumn>
  </tableColumns>
  <tableStyleInfo name="TableStyleLight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EE8EC3F2-567B-409C-9192-38BFC5039AA6}" name="Table10427435191" displayName="Table10427435191" ref="A88:F100" totalsRowShown="0" headerRowDxfId="292" dataDxfId="290" headerRowBorderDxfId="291" tableBorderDxfId="289" totalsRowBorderDxfId="288">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4849EAEF-586B-4B23-8098-2C94CB8AFF51}" name="Trade partner" dataDxfId="287"/>
    <tableColumn id="2" xr3:uid="{58BC3E8C-BF1F-4DF7-8B88-B848BF516945}" name="2020" dataDxfId="286"/>
    <tableColumn id="3" xr3:uid="{9DB7346C-338F-46C0-A542-8E1AB0101F74}" name="2021" dataDxfId="285"/>
    <tableColumn id="4" xr3:uid="{72235467-A175-49C0-87BA-5E1A34BDA5B3}" name="2022" dataDxfId="284"/>
    <tableColumn id="5" xr3:uid="{47C61136-6109-4EFB-8B66-16CA596F187E}" name="2023" dataDxfId="283"/>
    <tableColumn id="6" xr3:uid="{34BA584D-6046-433F-BDFC-B4203997C66C}" name="2024" dataDxfId="282"/>
  </tableColumns>
  <tableStyleInfo name="TableStyleLight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364C38B2-6A5B-4FB9-BD8C-8E075A2469E9}" name="Table10528445292" displayName="Table10528445292" ref="A107:F119" totalsRowShown="0" headerRowDxfId="281" dataDxfId="279" headerRowBorderDxfId="280" tableBorderDxfId="278" totalsRowBorderDxfId="277">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B04F1286-1C89-441F-9829-BD63488225F9}" name="Trade partner" dataDxfId="276">
      <calculatedColumnFormula>A89</calculatedColumnFormula>
    </tableColumn>
    <tableColumn id="2" xr3:uid="{FA3FBCCE-A6D0-4A37-A95F-F3BD7B8BC8EE}" name="2020" dataDxfId="275">
      <calculatedColumnFormula>IFERROR(B89/B$100*100,"n.c.")</calculatedColumnFormula>
    </tableColumn>
    <tableColumn id="3" xr3:uid="{0BA30316-3073-42FA-86EF-3ADD292189C2}" name="2021" dataDxfId="274">
      <calculatedColumnFormula>IFERROR(C89/C$100*100,"n.c.")</calculatedColumnFormula>
    </tableColumn>
    <tableColumn id="4" xr3:uid="{8E44D046-4470-439D-89DB-A1CD5C186DEE}" name="2022" dataDxfId="273">
      <calculatedColumnFormula>IFERROR(D89/D$100*100,"n.c.")</calculatedColumnFormula>
    </tableColumn>
    <tableColumn id="5" xr3:uid="{230F4AE6-96CE-48EA-9324-5F7EAEF2BBDD}" name="2023" dataDxfId="272">
      <calculatedColumnFormula>IFERROR(E89/E$100*100,"n.c.")</calculatedColumnFormula>
    </tableColumn>
    <tableColumn id="6" xr3:uid="{38EEDD77-093C-401B-854F-8801B593FC59}" name="2024" dataDxfId="271">
      <calculatedColumnFormula>IFERROR(F89/F$100*100,"n.c.")</calculatedColumnFormula>
    </tableColumn>
  </tableColumns>
  <tableStyleInfo name="TableStyleLight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F77438D-EF51-4ECA-9D90-E75642D54C89}" name="Table10737458593" displayName="Table10737458593" ref="A145:F157" totalsRowShown="0" headerRowDxfId="270" dataDxfId="268" headerRowBorderDxfId="269" tableBorderDxfId="267" totalsRowBorderDxfId="266">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3DB07B4B-79C5-415E-9228-25EF9D4AB3CB}" name="Trade partner" dataDxfId="265">
      <calculatedColumnFormula>A127</calculatedColumnFormula>
    </tableColumn>
    <tableColumn id="2" xr3:uid="{95CEB36B-38ED-45A0-9AC0-B3B480A17987}" name="2020–21" dataDxfId="264">
      <calculatedColumnFormula>IFERROR((C89-B89)/B89*100,"n.c.")</calculatedColumnFormula>
    </tableColumn>
    <tableColumn id="3" xr3:uid="{07796751-B5AD-4A49-A082-40229A11631A}" name="2021–22" dataDxfId="263">
      <calculatedColumnFormula>IFERROR((D89-C89)/C89*100,"n.c.")</calculatedColumnFormula>
    </tableColumn>
    <tableColumn id="4" xr3:uid="{2F88AB94-9BE9-4D6C-84E0-051EEB7296BB}" name="2022–23" dataDxfId="262">
      <calculatedColumnFormula>IFERROR((E89-D89)/D89*100,"n.c.")</calculatedColumnFormula>
    </tableColumn>
    <tableColumn id="5" xr3:uid="{68145FB2-C5E1-48DC-8525-831F457CB768}" name="2023–24" dataDxfId="261">
      <calculatedColumnFormula>IFERROR((F89-E89)/E89*100,"n.c.")</calculatedColumnFormula>
    </tableColumn>
    <tableColumn id="6" xr3:uid="{13001356-4791-466F-B93F-4B7D82C70BC0}" name="2020–24" dataDxfId="260">
      <calculatedColumnFormula>IFERROR((F89-B89)/B89*100,"n.c.")</calculatedColumnFormula>
    </tableColumn>
  </tableColumns>
  <tableStyleInfo name="TableStyleLight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9FD5A7CC-75AF-47B6-AAD0-1AB3430AA66E}" name="Table632138468694" displayName="Table632138468694" ref="A67:F79" totalsRowShown="0" headerRowDxfId="259" dataDxfId="257" headerRowBorderDxfId="258" tableBorderDxfId="256" totalsRowBorderDxfId="255">
  <tableColumns count="6">
    <tableColumn id="1" xr3:uid="{A558B8DA-A659-4CD9-894E-7A1FBC7012C9}" name="Trade partner" dataDxfId="254">
      <calculatedColumnFormula>A49</calculatedColumnFormula>
    </tableColumn>
    <tableColumn id="2" xr3:uid="{B9BFF203-5620-4B7C-B0FD-56D1784EB224}" name="2020–21" dataDxfId="253">
      <calculatedColumnFormula>IFERROR((C11-B11)/B11*100,"n.c.")</calculatedColumnFormula>
    </tableColumn>
    <tableColumn id="3" xr3:uid="{267EA861-5285-493E-828F-FDA9E30A668F}" name="2021–22" dataDxfId="252">
      <calculatedColumnFormula>IFERROR((D11-C11)/C11*100,"n.c.")</calculatedColumnFormula>
    </tableColumn>
    <tableColumn id="4" xr3:uid="{54CA3FA7-CE17-4A4A-9783-246806285DFC}" name="2022–23" dataDxfId="251">
      <calculatedColumnFormula>IFERROR((E11-D11)/D11*100,"n.c.")</calculatedColumnFormula>
    </tableColumn>
    <tableColumn id="5" xr3:uid="{08D7556C-7EEB-4046-A8D9-008FC194D855}" name="2023–24" dataDxfId="250">
      <calculatedColumnFormula>IFERROR((F11-E11)/E11*100,"n.c.")</calculatedColumnFormula>
    </tableColumn>
    <tableColumn id="6" xr3:uid="{8583A165-35AF-4952-B551-D08FFDB859A5}" name="2020–24" dataDxfId="249">
      <calculatedColumnFormula>IFERROR((F11-B11)/B11*100,"n.c.")</calculatedColumnFormula>
    </tableColumn>
  </tableColumns>
  <tableStyleInfo name="TableStyleLight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C6A6D63-25C7-4277-AECF-D7DDCE2EC12F}" name="Table10639478795" displayName="Table10639478795" ref="A126:F138" totalsRowShown="0" headerRowDxfId="248" dataDxfId="246" headerRowBorderDxfId="247" tableBorderDxfId="245" totalsRowBorderDxfId="244">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E514444F-FEDA-4C47-AF2E-8607599426C6}" name="Trade partner" dataDxfId="243">
      <calculatedColumnFormula>A108</calculatedColumnFormula>
    </tableColumn>
    <tableColumn id="2" xr3:uid="{9E6B1F38-1411-4566-A805-D6B6828CA6FB}" name="2020–21" dataDxfId="242">
      <calculatedColumnFormula>IFERROR(C89-B89,"n.c.")</calculatedColumnFormula>
    </tableColumn>
    <tableColumn id="3" xr3:uid="{9ABBEBD6-64BD-4191-B1C3-20B1F95BE580}" name="2021–22" dataDxfId="241">
      <calculatedColumnFormula>IFERROR(D89-C89,"n.c.")</calculatedColumnFormula>
    </tableColumn>
    <tableColumn id="4" xr3:uid="{1BA9047B-DCB8-4FB3-A871-00BCE13D5810}" name="2022–23" dataDxfId="240">
      <calculatedColumnFormula>IFERROR(E89-D89,"n.c.")</calculatedColumnFormula>
    </tableColumn>
    <tableColumn id="5" xr3:uid="{1B49C901-4FAA-4973-BC25-AFB6AF9E6A72}" name="2023–24" dataDxfId="239">
      <calculatedColumnFormula>IFERROR(F89-E89,"n.c.")</calculatedColumnFormula>
    </tableColumn>
    <tableColumn id="6" xr3:uid="{A328F975-C26E-4DD4-B85C-45C5CBD10A15}" name="2020–24" dataDxfId="238">
      <calculatedColumnFormula>IFERROR(F89-B89,"n.c.")</calculatedColumnFormula>
    </tableColumn>
  </tableColumns>
  <tableStyleInfo name="TableStyleLight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59A0054B-C1B2-4E88-8ECF-05B1DCBB5B2A}" name="Table1002440488896" displayName="Table1002440488896" ref="A10:F22" totalsRowShown="0" headerRowDxfId="237" dataDxfId="235" headerRowBorderDxfId="236" tableBorderDxfId="234" totalsRowBorderDxfId="233">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67FD6C57-6364-4B9A-85E8-56B7B01F80F8}" name="Trade partner" dataDxfId="232"/>
    <tableColumn id="2" xr3:uid="{0E950597-D131-4C4A-B2C5-15215D99E3A8}" name="2020" dataDxfId="231"/>
    <tableColumn id="3" xr3:uid="{F5AF7EFF-0D47-4073-8084-4AC4AA83A113}" name="2021" dataDxfId="230"/>
    <tableColumn id="4" xr3:uid="{4B590FD6-30E2-490D-A03E-977859B494DF}" name="2022" dataDxfId="229"/>
    <tableColumn id="5" xr3:uid="{809DF3F4-A2EA-45FB-9EFF-1C2EC595D3B6}" name="2023" dataDxfId="228"/>
    <tableColumn id="6" xr3:uid="{C9DA84AB-FB0F-4DA0-B73B-893857FA039B}" name="2024" dataDxfId="227"/>
  </tableColumns>
  <tableStyleInfo name="TableStyleLight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B71D5DEC-FDEA-40ED-90F8-5361962AEC99}" name="Table1012541498997" displayName="Table1012541498997" ref="A29:F41" totalsRowShown="0" headerRowDxfId="226" dataDxfId="224" headerRowBorderDxfId="225" tableBorderDxfId="223" totalsRowBorderDxfId="222">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143DA92E-300C-4747-862C-BF55A28D1C44}" name="Trade partner">
      <calculatedColumnFormula>A11</calculatedColumnFormula>
    </tableColumn>
    <tableColumn id="2" xr3:uid="{DAC8279C-0A18-450C-AEF8-B4BF24824238}" name="2020" dataDxfId="221">
      <calculatedColumnFormula>IFERROR(B11/B$22*100,"n.c.")</calculatedColumnFormula>
    </tableColumn>
    <tableColumn id="3" xr3:uid="{32D46E96-C031-4AC0-8ED4-82FC2C6C461E}" name="2021" dataDxfId="220">
      <calculatedColumnFormula>IFERROR(C11/C$22*100,"n.c.")</calculatedColumnFormula>
    </tableColumn>
    <tableColumn id="4" xr3:uid="{1A1DA9A0-DFE7-4B1F-9478-B5E3C88D7052}" name="2022" dataDxfId="219">
      <calculatedColumnFormula>IFERROR(D11/D$22*100,"n.c.")</calculatedColumnFormula>
    </tableColumn>
    <tableColumn id="5" xr3:uid="{819FD61B-15C5-413F-B02C-9123D58D53C2}" name="2023" dataDxfId="218">
      <calculatedColumnFormula>IFERROR(E11/E$22*100,"n.c.")</calculatedColumnFormula>
    </tableColumn>
    <tableColumn id="6" xr3:uid="{961B4511-2890-458F-BE78-3346093F565E}" name="2024" dataDxfId="217">
      <calculatedColumnFormula>IFERROR(F11/F$22*100,"n.c.")</calculatedColumnFormula>
    </tableColumn>
  </tableColumns>
  <tableStyleInfo name="TableStyleLight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8AEB149-DFD9-40A3-8FE4-C6C60F91D9BF}" name="Table1022642509098" displayName="Table1022642509098" ref="A48:F60" totalsRowShown="0" headerRowDxfId="216" dataDxfId="214" headerRowBorderDxfId="215" tableBorderDxfId="213" totalsRowBorderDxfId="212">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F1619E96-AA69-4802-97A1-AE93B576DFA4}" name="Trade partner" dataDxfId="211"/>
    <tableColumn id="2" xr3:uid="{89293288-6463-4DE5-8BCB-135430F230D7}" name="2020–21" dataDxfId="210">
      <calculatedColumnFormula>IFERROR(C11-B11,"n.c.")</calculatedColumnFormula>
    </tableColumn>
    <tableColumn id="3" xr3:uid="{206DBFE3-58C2-406F-988B-1DDB8BED3F10}" name="2021–22" dataDxfId="209">
      <calculatedColumnFormula>IFERROR(D11-C11,"n.c.")</calculatedColumnFormula>
    </tableColumn>
    <tableColumn id="4" xr3:uid="{6A157548-8D17-4870-806B-0B99042D3D74}" name="2022–23" dataDxfId="208">
      <calculatedColumnFormula>IFERROR(E11-D11,"n.c.")</calculatedColumnFormula>
    </tableColumn>
    <tableColumn id="5" xr3:uid="{A660767E-1D9A-457E-9F82-42E1F5403684}" name="2023–24" dataDxfId="207">
      <calculatedColumnFormula>IFERROR(F11-E11,"n.c.")</calculatedColumnFormula>
    </tableColumn>
    <tableColumn id="6" xr3:uid="{399E05E5-DF0A-47F4-AFE3-183D362C2720}" name="2020–24" dataDxfId="206">
      <calculatedColumnFormula>IFERROR(F11-B11,"n.c.")</calculatedColumnFormula>
    </tableColumn>
  </tableColumns>
  <tableStyleInfo name="TableStyleLight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73A0543C-91E6-4934-B657-18254BBB3555}" name="Table1042743519199" displayName="Table1042743519199" ref="A88:F100" totalsRowShown="0" headerRowDxfId="205" dataDxfId="203" headerRowBorderDxfId="204" tableBorderDxfId="202" totalsRowBorderDxfId="201">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600F7D33-D379-4535-BA28-03BE030B71A7}" name="Trade partner" dataDxfId="200"/>
    <tableColumn id="2" xr3:uid="{0BB61673-6477-4AAF-BFA8-BDD9C0CDAB9E}" name="2020" dataDxfId="199"/>
    <tableColumn id="3" xr3:uid="{0B4FCDB7-039F-465C-818F-7E7CF4851505}" name="2021" dataDxfId="198"/>
    <tableColumn id="4" xr3:uid="{80D058B9-87D3-4F5A-AC86-05DAEFA00AB3}" name="2022" dataDxfId="197"/>
    <tableColumn id="5" xr3:uid="{85530CDD-AB4A-4209-8058-4267DF71D9FC}" name="2023" dataDxfId="196"/>
    <tableColumn id="6" xr3:uid="{84115BAD-9230-4827-8088-462CAD88A34E}" name="2024" dataDxfId="195"/>
  </tableColumns>
  <tableStyleInfo name="TableStyleLight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913978-0EE4-40A8-8AB2-9E6E44C86E6A}" name="Table6" displayName="Table6" ref="A112:F125" totalsRowShown="0" headerRowDxfId="1673" dataDxfId="1671" headerRowBorderDxfId="1672" tableBorderDxfId="1670" totalsRowBorderDxfId="1669">
  <autoFilter ref="A112:F125" xr:uid="{90913978-0EE4-40A8-8AB2-9E6E44C86E6A}">
    <filterColumn colId="0" hiddenButton="1"/>
    <filterColumn colId="1" hiddenButton="1"/>
    <filterColumn colId="2" hiddenButton="1"/>
    <filterColumn colId="3" hiddenButton="1"/>
    <filterColumn colId="4" hiddenButton="1"/>
    <filterColumn colId="5" hiddenButton="1"/>
  </autoFilter>
  <tableColumns count="6">
    <tableColumn id="1" xr3:uid="{CF892C01-39DF-443B-BC34-7EF15AF41A9D}" name="Type of service" dataDxfId="1668">
      <calculatedColumnFormula>A93</calculatedColumnFormula>
    </tableColumn>
    <tableColumn id="2" xr3:uid="{62E81A3F-C0C2-43A0-A84D-E3D1BBFCA385}" name="2020" dataDxfId="1667">
      <calculatedColumnFormula>IFERROR(B93/B$23*100, "n.c.")</calculatedColumnFormula>
    </tableColumn>
    <tableColumn id="3" xr3:uid="{8B198E66-912D-4FE1-B3FB-E399909B1B06}" name="2021" dataDxfId="1666">
      <calculatedColumnFormula>IFERROR(C93/C$23*100, "n.c.")</calculatedColumnFormula>
    </tableColumn>
    <tableColumn id="4" xr3:uid="{9D1CB3F0-0D06-4B3C-A543-2FD4E270FCC7}" name="2022" dataDxfId="1665">
      <calculatedColumnFormula>IFERROR(D93/D$23*100, "n.c.")</calculatedColumnFormula>
    </tableColumn>
    <tableColumn id="5" xr3:uid="{EC595F1C-2DD5-4D6D-AC30-D289C594F5CD}" name="2023" dataDxfId="1664">
      <calculatedColumnFormula>IFERROR(E93/E$23*100, "n.c.")</calculatedColumnFormula>
    </tableColumn>
    <tableColumn id="6" xr3:uid="{59D4BF68-60DD-4DFC-83C0-F3560B57A83D}" name="2024" dataDxfId="1663">
      <calculatedColumnFormula>IFERROR(F93/F$23*100, "n.c.")</calculatedColumnFormula>
    </tableColumn>
  </tableColumns>
  <tableStyleInfo name="TableStyleLight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E3B5B7C-93D3-4E13-9FED-56066AE86D15}" name="Table10528445292100" displayName="Table10528445292100" ref="A107:F119" totalsRowShown="0" headerRowDxfId="194" dataDxfId="192" headerRowBorderDxfId="193" tableBorderDxfId="191" totalsRowBorderDxfId="190">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318B59C6-5982-40EF-9899-4ECFEFF544C1}" name="Trade partner" dataDxfId="189">
      <calculatedColumnFormula>A89</calculatedColumnFormula>
    </tableColumn>
    <tableColumn id="2" xr3:uid="{346DCA70-E2B9-49EB-973D-1CDC1E640BED}" name="2020" dataDxfId="188">
      <calculatedColumnFormula>IFERROR(B89/B$100*100,"n.c.")</calculatedColumnFormula>
    </tableColumn>
    <tableColumn id="3" xr3:uid="{9C3A8A96-C575-4278-8EED-36A16237F965}" name="2021" dataDxfId="187">
      <calculatedColumnFormula>IFERROR(C89/C$100*100,"n.c.")</calculatedColumnFormula>
    </tableColumn>
    <tableColumn id="4" xr3:uid="{FD36869E-4A66-449E-8F89-901BF5609072}" name="2022" dataDxfId="186">
      <calculatedColumnFormula>IFERROR(D89/D$100*100,"n.c.")</calculatedColumnFormula>
    </tableColumn>
    <tableColumn id="5" xr3:uid="{6B3F8FDC-4D19-4C68-AD62-3DDB0CAA09FD}" name="2023" dataDxfId="185">
      <calculatedColumnFormula>IFERROR(E89/E$100*100,"n.c.")</calculatedColumnFormula>
    </tableColumn>
    <tableColumn id="6" xr3:uid="{84C2363D-F5CF-4FF9-BF40-29AD88BBCCB6}" name="2024" dataDxfId="184">
      <calculatedColumnFormula>IFERROR(F89/F$100*100,"n.c.")</calculatedColumnFormula>
    </tableColumn>
  </tableColumns>
  <tableStyleInfo name="TableStyleLight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BFCBAC6C-77AE-4628-B318-32ADC503EE4C}" name="Table10737458593104" displayName="Table10737458593104" ref="A145:F157" totalsRowShown="0" headerRowDxfId="183" dataDxfId="181" headerRowBorderDxfId="182" tableBorderDxfId="180" totalsRowBorderDxfId="179">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D3437513-6F3A-43D3-B1B0-DD3CF94F0532}" name="Trade partner" dataDxfId="178">
      <calculatedColumnFormula>A127</calculatedColumnFormula>
    </tableColumn>
    <tableColumn id="2" xr3:uid="{EE3D5BB7-F767-48D8-9CE1-E38CCDF531ED}" name="2020–21" dataDxfId="177">
      <calculatedColumnFormula>IFERROR((C89-B89)/B89*100,"n.c.")</calculatedColumnFormula>
    </tableColumn>
    <tableColumn id="3" xr3:uid="{8D9DA19B-4009-4D38-812C-F43469A40BAF}" name="2021–22" dataDxfId="176">
      <calculatedColumnFormula>IFERROR((D89-C89)/C89*100,"n.c.")</calculatedColumnFormula>
    </tableColumn>
    <tableColumn id="4" xr3:uid="{595DB29B-383C-4FF1-9F7C-9BAE8CBFB8DD}" name="2022–23" dataDxfId="175">
      <calculatedColumnFormula>IFERROR((E89-D89)/D89*100,"n.c.")</calculatedColumnFormula>
    </tableColumn>
    <tableColumn id="5" xr3:uid="{137A20AA-1A8F-4AB2-B429-D13FC38A5E63}" name="2023–24" dataDxfId="174">
      <calculatedColumnFormula>IFERROR((F89-E89)/E89*100,"n.c.")</calculatedColumnFormula>
    </tableColumn>
    <tableColumn id="6" xr3:uid="{0941242D-7147-4972-9BBF-711D3589727A}" name="2020–24" dataDxfId="173">
      <calculatedColumnFormula>IFERROR((F89-B89)/B89*100,"n.c.")</calculatedColumnFormula>
    </tableColumn>
  </tableColumns>
  <tableStyleInfo name="TableStyleLight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223A90FE-001B-4AAF-AB35-AC6027408909}" name="Table632138468694163" displayName="Table632138468694163" ref="A67:F79" totalsRowShown="0" headerRowDxfId="172" dataDxfId="170" headerRowBorderDxfId="171" tableBorderDxfId="169" totalsRowBorderDxfId="168">
  <tableColumns count="6">
    <tableColumn id="1" xr3:uid="{45FA4BE4-F4B0-4EDB-99C5-DDDF377D6EF4}" name="Trade partner" dataDxfId="167">
      <calculatedColumnFormula>A49</calculatedColumnFormula>
    </tableColumn>
    <tableColumn id="2" xr3:uid="{37580A3E-275E-4262-A0E7-7E49AA811743}" name="2020–21" dataDxfId="166">
      <calculatedColumnFormula>IFERROR((C11-B11)/B11*100,"n.c.")</calculatedColumnFormula>
    </tableColumn>
    <tableColumn id="3" xr3:uid="{A8E78144-303E-4133-8EE8-774CB0D83B12}" name="2021–22" dataDxfId="165">
      <calculatedColumnFormula>IFERROR((D11-C11)/C11*100,"n.c.")</calculatedColumnFormula>
    </tableColumn>
    <tableColumn id="4" xr3:uid="{F479689A-9984-4EB4-957D-E43C9DF57556}" name="2022–23" dataDxfId="164">
      <calculatedColumnFormula>IFERROR((E11-D11)/D11*100,"n.c.")</calculatedColumnFormula>
    </tableColumn>
    <tableColumn id="5" xr3:uid="{2A3605D9-6671-44C6-8EB9-AEA2E99CFC01}" name="2023–24" dataDxfId="163">
      <calculatedColumnFormula>IFERROR((F11-E11)/E11*100,"n.c.")</calculatedColumnFormula>
    </tableColumn>
    <tableColumn id="6" xr3:uid="{8250068A-CFDE-4916-A49C-00650076116D}" name="2020–24" dataDxfId="162">
      <calculatedColumnFormula>IFERROR((F11-B11)/B11*100,"n.c.")</calculatedColumnFormula>
    </tableColumn>
  </tableColumns>
  <tableStyleInfo name="TableStyleLight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AFEF4D06-7293-492C-A4A1-A489114A3380}" name="Table10639478795164" displayName="Table10639478795164" ref="A126:F138" totalsRowShown="0" headerRowDxfId="161" dataDxfId="159" headerRowBorderDxfId="160" tableBorderDxfId="158" totalsRowBorderDxfId="157">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381A2E04-090F-4DD6-9391-FDED1AACEDC1}" name="Trade partner" dataDxfId="156">
      <calculatedColumnFormula>A108</calculatedColumnFormula>
    </tableColumn>
    <tableColumn id="2" xr3:uid="{6D061F55-7403-4CB3-A1F3-8DF821DDC92F}" name="2020–21" dataDxfId="155">
      <calculatedColumnFormula>IFERROR(C89-B89,"n.c.")</calculatedColumnFormula>
    </tableColumn>
    <tableColumn id="3" xr3:uid="{FE74F4B3-8B2F-409E-B877-89E4768DF45F}" name="2021–22" dataDxfId="154">
      <calculatedColumnFormula>IFERROR(D89-C89,"n.c.")</calculatedColumnFormula>
    </tableColumn>
    <tableColumn id="4" xr3:uid="{6F27AC7D-87B0-46D8-AF6F-0687B5F8A77F}" name="2022–23" dataDxfId="153">
      <calculatedColumnFormula>IFERROR(E89-D89,"n.c.")</calculatedColumnFormula>
    </tableColumn>
    <tableColumn id="5" xr3:uid="{0DFFD02C-75F1-4B29-9F52-A4F8044E54CD}" name="2023–24" dataDxfId="152">
      <calculatedColumnFormula>IFERROR(F89-E89,"n.c.")</calculatedColumnFormula>
    </tableColumn>
    <tableColumn id="6" xr3:uid="{10DBA51D-0E55-4990-928E-60065FBA26E2}" name="2020–24" dataDxfId="151">
      <calculatedColumnFormula>IFERROR(F89-B89,"n.c.")</calculatedColumnFormula>
    </tableColumn>
  </tableColumns>
  <tableStyleInfo name="TableStyleLight2"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49A0111F-7CCF-4196-9F20-34BDE621C622}" name="Table1002440488896165" displayName="Table1002440488896165" ref="A10:F22" totalsRowShown="0" headerRowDxfId="150" dataDxfId="148" headerRowBorderDxfId="149" tableBorderDxfId="147" totalsRowBorderDxfId="146">
  <autoFilter ref="A10:F22" xr:uid="{82B0302D-4586-43AB-BCA3-E5192C4B6DCC}">
    <filterColumn colId="0" hiddenButton="1"/>
    <filterColumn colId="1" hiddenButton="1"/>
    <filterColumn colId="2" hiddenButton="1"/>
    <filterColumn colId="3" hiddenButton="1"/>
    <filterColumn colId="4" hiddenButton="1"/>
    <filterColumn colId="5" hiddenButton="1"/>
  </autoFilter>
  <tableColumns count="6">
    <tableColumn id="1" xr3:uid="{99135E5A-A200-4664-9F55-67BBC1C1FCD3}" name="Trade partner" dataDxfId="145"/>
    <tableColumn id="2" xr3:uid="{09DF11E3-C996-4A06-9403-671FF51EA2D1}" name="2020" dataDxfId="144"/>
    <tableColumn id="3" xr3:uid="{F147D527-3784-486F-9BAD-436475601CC9}" name="2021" dataDxfId="143"/>
    <tableColumn id="4" xr3:uid="{8FB4C1B3-CE02-4EA1-801B-AB7C21C27519}" name="2022" dataDxfId="142"/>
    <tableColumn id="5" xr3:uid="{FEF1C33E-8152-4348-A8DF-360EA995B32B}" name="2023" dataDxfId="141"/>
    <tableColumn id="6" xr3:uid="{4266A795-F74E-42FB-9678-7F41520C347D}" name="2024" dataDxfId="140"/>
  </tableColumns>
  <tableStyleInfo name="TableStyleLight2"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8CCC0FCD-4C70-41CA-A297-48A22ED77C48}" name="Table1012541498997166" displayName="Table1012541498997166" ref="A29:F41" totalsRowShown="0" headerRowDxfId="139" dataDxfId="137" headerRowBorderDxfId="138" tableBorderDxfId="136" totalsRowBorderDxfId="135">
  <autoFilter ref="A29:F41" xr:uid="{611DDC2C-4142-4723-AD1E-956C4F293375}">
    <filterColumn colId="0" hiddenButton="1"/>
    <filterColumn colId="1" hiddenButton="1"/>
    <filterColumn colId="2" hiddenButton="1"/>
    <filterColumn colId="3" hiddenButton="1"/>
    <filterColumn colId="4" hiddenButton="1"/>
    <filterColumn colId="5" hiddenButton="1"/>
  </autoFilter>
  <tableColumns count="6">
    <tableColumn id="1" xr3:uid="{9EA292C0-30F6-4858-846F-045C64155D17}" name="Trade partner">
      <calculatedColumnFormula>A11</calculatedColumnFormula>
    </tableColumn>
    <tableColumn id="2" xr3:uid="{79526C22-2A45-47A2-B9D8-9924621A7E4E}" name="2020" dataDxfId="134">
      <calculatedColumnFormula>IFERROR(B11/B$22*100,"n.c.")</calculatedColumnFormula>
    </tableColumn>
    <tableColumn id="3" xr3:uid="{FE10E12A-A436-4409-B006-A0C8E37F5C3D}" name="2021" dataDxfId="133">
      <calculatedColumnFormula>IFERROR(C11/C$22*100,"n.c.")</calculatedColumnFormula>
    </tableColumn>
    <tableColumn id="4" xr3:uid="{5340007E-C1D5-4B63-ADFD-1D233215609A}" name="2022" dataDxfId="132">
      <calculatedColumnFormula>IFERROR(D11/D$22*100,"n.c.")</calculatedColumnFormula>
    </tableColumn>
    <tableColumn id="5" xr3:uid="{629FF232-AAB0-438C-AB8F-6F516DB9FEF8}" name="2023" dataDxfId="131">
      <calculatedColumnFormula>IFERROR(E11/E$22*100,"n.c.")</calculatedColumnFormula>
    </tableColumn>
    <tableColumn id="6" xr3:uid="{1D956909-1377-4F45-B1DF-C97AA6A2F071}" name="2024" dataDxfId="130">
      <calculatedColumnFormula>IFERROR(F11/F$22*100,"n.c.")</calculatedColumnFormula>
    </tableColumn>
  </tableColumns>
  <tableStyleInfo name="TableStyleLight2"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D02FAD5C-77FD-4374-854E-0DA4C30B2591}" name="Table1022642509098167" displayName="Table1022642509098167" ref="A48:F60" totalsRowShown="0" headerRowDxfId="129" dataDxfId="127" headerRowBorderDxfId="128" tableBorderDxfId="126" totalsRowBorderDxfId="125">
  <autoFilter ref="A48:F60" xr:uid="{9D45FAEC-2238-4C97-BB36-F00445015D4A}">
    <filterColumn colId="0" hiddenButton="1"/>
    <filterColumn colId="1" hiddenButton="1"/>
    <filterColumn colId="2" hiddenButton="1"/>
    <filterColumn colId="3" hiddenButton="1"/>
    <filterColumn colId="4" hiddenButton="1"/>
    <filterColumn colId="5" hiddenButton="1"/>
  </autoFilter>
  <tableColumns count="6">
    <tableColumn id="1" xr3:uid="{732F0250-D6DC-470F-BEF3-9E306A56187E}" name="Trade partner" dataDxfId="124"/>
    <tableColumn id="2" xr3:uid="{2C79BD41-18D2-472A-B9FB-F5C49B9B484D}" name="2020–21" dataDxfId="123">
      <calculatedColumnFormula>IFERROR(C11-B11,"n.c.")</calculatedColumnFormula>
    </tableColumn>
    <tableColumn id="3" xr3:uid="{AF36A9A8-3E0C-4201-8FF4-D57BC83CBF62}" name="2021–22" dataDxfId="122">
      <calculatedColumnFormula>IFERROR(D11-C11,"n.c.")</calculatedColumnFormula>
    </tableColumn>
    <tableColumn id="4" xr3:uid="{9FE082F4-E531-498B-9B6A-A8F93D0927C2}" name="2022–23" dataDxfId="121">
      <calculatedColumnFormula>IFERROR(E11-D11,"n.c.")</calculatedColumnFormula>
    </tableColumn>
    <tableColumn id="5" xr3:uid="{E32FCD7F-0D71-4B1B-A5E7-5A624CC127C2}" name="2023–24" dataDxfId="120">
      <calculatedColumnFormula>IFERROR(F11-E11,"n.c.")</calculatedColumnFormula>
    </tableColumn>
    <tableColumn id="6" xr3:uid="{9DD4BA84-EC3A-4125-B9B8-603B39EBED6C}" name="2020–24" dataDxfId="119">
      <calculatedColumnFormula>IFERROR(F11-B11,"n.c.")</calculatedColumnFormula>
    </tableColumn>
  </tableColumns>
  <tableStyleInfo name="TableStyleLight2"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3C4E0573-04BC-4881-BAC1-0ECC6C126220}" name="Table1042743519199168" displayName="Table1042743519199168" ref="A88:F100" totalsRowShown="0" headerRowDxfId="118" dataDxfId="116" headerRowBorderDxfId="117" tableBorderDxfId="115" totalsRowBorderDxfId="114">
  <autoFilter ref="A88:F100" xr:uid="{57E19679-7BEC-475E-AF33-7D7880A14912}">
    <filterColumn colId="0" hiddenButton="1"/>
    <filterColumn colId="1" hiddenButton="1"/>
    <filterColumn colId="2" hiddenButton="1"/>
    <filterColumn colId="3" hiddenButton="1"/>
    <filterColumn colId="4" hiddenButton="1"/>
    <filterColumn colId="5" hiddenButton="1"/>
  </autoFilter>
  <tableColumns count="6">
    <tableColumn id="1" xr3:uid="{74430CF4-5479-41CC-820A-893283DA9739}" name="Trade partner" dataDxfId="113"/>
    <tableColumn id="2" xr3:uid="{F2E9AB98-C662-4F35-ADF4-C7602AAFB386}" name="2020" dataDxfId="112"/>
    <tableColumn id="3" xr3:uid="{6AA3CD0E-F813-490F-A5D8-EF44E122C5F4}" name="2021" dataDxfId="111"/>
    <tableColumn id="4" xr3:uid="{F06DF94E-C403-4652-80B5-0A565DEB9FB3}" name="2022" dataDxfId="110"/>
    <tableColumn id="5" xr3:uid="{A293911F-09CA-45CA-B29C-4A12FCABE241}" name="2023" dataDxfId="109"/>
    <tableColumn id="6" xr3:uid="{9F397E24-1072-4E96-9643-A0BBAF92C2D0}" name="2024" dataDxfId="108"/>
  </tableColumns>
  <tableStyleInfo name="TableStyleLight2"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1722B35-1B8C-4A21-8FF9-9324F470FDB9}" name="Table10528445292100169" displayName="Table10528445292100169" ref="A107:F119" totalsRowShown="0" headerRowDxfId="107" dataDxfId="105" headerRowBorderDxfId="106" tableBorderDxfId="104" totalsRowBorderDxfId="103">
  <autoFilter ref="A107:F119" xr:uid="{F91E0540-125A-4FB8-B44E-557942A196E7}">
    <filterColumn colId="0" hiddenButton="1"/>
    <filterColumn colId="1" hiddenButton="1"/>
    <filterColumn colId="2" hiddenButton="1"/>
    <filterColumn colId="3" hiddenButton="1"/>
    <filterColumn colId="4" hiddenButton="1"/>
    <filterColumn colId="5" hiddenButton="1"/>
  </autoFilter>
  <tableColumns count="6">
    <tableColumn id="1" xr3:uid="{CA3F55A2-985B-46E0-90D2-8EFD06F6C1E3}" name="Trade partner" dataDxfId="102">
      <calculatedColumnFormula>A89</calculatedColumnFormula>
    </tableColumn>
    <tableColumn id="2" xr3:uid="{4FB360F7-F57B-4467-9A2F-6C5175B58E49}" name="2020" dataDxfId="101">
      <calculatedColumnFormula>IFERROR(B89/B$100*100,"n.c.")</calculatedColumnFormula>
    </tableColumn>
    <tableColumn id="3" xr3:uid="{CFC2D67D-A04E-46C3-B574-04FB1B7A1771}" name="2021" dataDxfId="100">
      <calculatedColumnFormula>IFERROR(C89/C$100*100,"n.c.")</calculatedColumnFormula>
    </tableColumn>
    <tableColumn id="4" xr3:uid="{AA776D4D-9028-48A9-BFBC-139B641D997A}" name="2022" dataDxfId="99">
      <calculatedColumnFormula>IFERROR(D89/D$100*100,"n.c.")</calculatedColumnFormula>
    </tableColumn>
    <tableColumn id="5" xr3:uid="{FB0F6406-F15C-415F-AC1C-6FFD83E1E5CF}" name="2023" dataDxfId="98">
      <calculatedColumnFormula>IFERROR(E89/E$100*100,"n.c.")</calculatedColumnFormula>
    </tableColumn>
    <tableColumn id="6" xr3:uid="{13F5E3FB-617E-4E3A-9BA3-7CDDC6E39215}" name="2024" dataDxfId="97">
      <calculatedColumnFormula>IFERROR(F89/F$100*100,"n.c.")</calculatedColumnFormula>
    </tableColumn>
  </tableColumns>
  <tableStyleInfo name="TableStyleLight2"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CFAD5AA9-EA18-43E7-9025-446C3AD451A5}" name="Table10737458593104170" displayName="Table10737458593104170" ref="A145:F157" totalsRowShown="0" headerRowDxfId="96" dataDxfId="94" headerRowBorderDxfId="95" tableBorderDxfId="93" totalsRowBorderDxfId="92">
  <autoFilter ref="A145:F157" xr:uid="{EC01D280-B617-43FF-9915-8B45AF09A65C}">
    <filterColumn colId="0" hiddenButton="1"/>
    <filterColumn colId="1" hiddenButton="1"/>
    <filterColumn colId="2" hiddenButton="1"/>
    <filterColumn colId="3" hiddenButton="1"/>
    <filterColumn colId="4" hiddenButton="1"/>
    <filterColumn colId="5" hiddenButton="1"/>
  </autoFilter>
  <tableColumns count="6">
    <tableColumn id="1" xr3:uid="{BC554DEB-1211-4560-8782-7380CEB1FCE8}" name="Trade partner" dataDxfId="91">
      <calculatedColumnFormula>A127</calculatedColumnFormula>
    </tableColumn>
    <tableColumn id="2" xr3:uid="{81D449A4-5495-4357-BC4C-7AB626AE8E11}" name="2020–21" dataDxfId="90">
      <calculatedColumnFormula>IFERROR((C89-B89)/B89*100,"n.c.")</calculatedColumnFormula>
    </tableColumn>
    <tableColumn id="3" xr3:uid="{43FA9317-44CE-49D4-8CD8-0E3D530CA0E0}" name="2021–22" dataDxfId="89">
      <calculatedColumnFormula>IFERROR((D89-C89)/C89*100,"n.c.")</calculatedColumnFormula>
    </tableColumn>
    <tableColumn id="4" xr3:uid="{7C5B66CA-8967-4B5B-9669-595B026996E2}" name="2022–23" dataDxfId="88">
      <calculatedColumnFormula>IFERROR((E89-D89)/D89*100,"n.c.")</calculatedColumnFormula>
    </tableColumn>
    <tableColumn id="5" xr3:uid="{8F0D82FE-C5EF-420F-A8A2-F70B6D489AE5}" name="2023–24" dataDxfId="87">
      <calculatedColumnFormula>IFERROR((F89-E89)/E89*100,"n.c.")</calculatedColumnFormula>
    </tableColumn>
    <tableColumn id="6" xr3:uid="{3646D53F-5ADD-4FC1-9B46-8D54972754CD}" name="2020–24" dataDxfId="86">
      <calculatedColumnFormula>IFERROR((F89-B89)/B89*100,"n.c.")</calculatedColumnFormula>
    </tableColumn>
  </tableColumns>
  <tableStyleInfo name="TableStyleLight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CE59AC1-2C73-42FF-98A1-4B1EB21B900A}" name="Table10" displayName="Table10" ref="A132:F145" totalsRowShown="0" headerRowDxfId="1662" dataDxfId="1660" headerRowBorderDxfId="1661" tableBorderDxfId="1659" totalsRowBorderDxfId="1658">
  <autoFilter ref="A132:F145" xr:uid="{0CE59AC1-2C73-42FF-98A1-4B1EB21B900A}">
    <filterColumn colId="0" hiddenButton="1"/>
    <filterColumn colId="1" hiddenButton="1"/>
    <filterColumn colId="2" hiddenButton="1"/>
    <filterColumn colId="3" hiddenButton="1"/>
    <filterColumn colId="4" hiddenButton="1"/>
    <filterColumn colId="5" hiddenButton="1"/>
  </autoFilter>
  <tableColumns count="6">
    <tableColumn id="1" xr3:uid="{DAE8E3EB-51E6-4D2E-BCD4-F4E89F8FDF29}" name="Type of service" dataDxfId="1657">
      <calculatedColumnFormula>A113</calculatedColumnFormula>
    </tableColumn>
    <tableColumn id="2" xr3:uid="{C9604179-DDFB-4B63-A5DD-1776934C8293}" name="2020–21" dataDxfId="1656">
      <calculatedColumnFormula>IFERROR(C93-B93,"n.c.")</calculatedColumnFormula>
    </tableColumn>
    <tableColumn id="3" xr3:uid="{9C6D8E79-702E-49E8-BAA7-CEF0921BD00D}" name="2021–22" dataDxfId="1655">
      <calculatedColumnFormula>IFERROR(D93-C93,"n.c.")</calculatedColumnFormula>
    </tableColumn>
    <tableColumn id="4" xr3:uid="{6ABE02EB-114C-4EDF-9519-D51B6E09B85A}" name="2022–23" dataDxfId="1654">
      <calculatedColumnFormula>IFERROR(E93-D93,"n.c.")</calculatedColumnFormula>
    </tableColumn>
    <tableColumn id="5" xr3:uid="{A38917AF-8ED1-4D5D-8CD8-BE961EFFD462}" name="2023–24" dataDxfId="1653">
      <calculatedColumnFormula>IFERROR(F93-E93,"n.c.")</calculatedColumnFormula>
    </tableColumn>
    <tableColumn id="6" xr3:uid="{723EF856-3A30-419C-80FB-0ADE47E8C4E6}" name="2020–24" dataDxfId="1652">
      <calculatedColumnFormula>IFERROR(F93-B93,"n.c.")</calculatedColumnFormula>
    </tableColumn>
  </tableColumns>
  <tableStyleInfo name="TableStyleLight2"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E32B3A5-4D42-4DDD-8E1C-5A71228A3E05}" name="Table632138468694163171" displayName="Table632138468694163171" ref="A67:F79" totalsRowShown="0" headerRowDxfId="85" dataDxfId="83" headerRowBorderDxfId="84" tableBorderDxfId="82" totalsRowBorderDxfId="81">
  <tableColumns count="6">
    <tableColumn id="1" xr3:uid="{18E8E92F-9946-4531-A9D8-F82B75AD8EFD}" name="Trade partner" dataDxfId="80">
      <calculatedColumnFormula>A49</calculatedColumnFormula>
    </tableColumn>
    <tableColumn id="2" xr3:uid="{69BA6990-884E-44F5-80A6-FB8967EF084D}" name="2020–21" dataDxfId="79">
      <calculatedColumnFormula>IFERROR((C11-B11)/B11*100,"n.c.")</calculatedColumnFormula>
    </tableColumn>
    <tableColumn id="3" xr3:uid="{421C3B35-37F7-43ED-813C-D579073C4BAA}" name="2021–22" dataDxfId="78">
      <calculatedColumnFormula>IFERROR((D11-C11)/C11*100,"n.c.")</calculatedColumnFormula>
    </tableColumn>
    <tableColumn id="4" xr3:uid="{06F792CC-6007-444A-8F61-7D57B5378D8F}" name="2022–23" dataDxfId="77">
      <calculatedColumnFormula>IFERROR((E11-D11)/D11*100,"n.c.")</calculatedColumnFormula>
    </tableColumn>
    <tableColumn id="5" xr3:uid="{C473906A-147E-42CA-80F5-9E65075BF0D0}" name="2023–24" dataDxfId="76">
      <calculatedColumnFormula>IFERROR((F11-E11)/E11*100,"n.c.")</calculatedColumnFormula>
    </tableColumn>
    <tableColumn id="6" xr3:uid="{EC4F9B3F-CA95-4554-AC66-9872AF869293}" name="2020–24" dataDxfId="75">
      <calculatedColumnFormula>IFERROR((F11-B11)/B11*100,"n.c.")</calculatedColumnFormula>
    </tableColumn>
  </tableColumns>
  <tableStyleInfo name="TableStyleLight2"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8AEAB44F-CEFF-4394-8B86-85FE86DA6C71}" name="Table10639478795164172" displayName="Table10639478795164172" ref="A126:F138" totalsRowShown="0" headerRowDxfId="74" dataDxfId="72" headerRowBorderDxfId="73" tableBorderDxfId="71" totalsRowBorderDxfId="70">
  <autoFilter ref="A126:F138" xr:uid="{D3657DC7-8738-4AF5-9A42-198AC021EA61}">
    <filterColumn colId="0" hiddenButton="1"/>
    <filterColumn colId="1" hiddenButton="1"/>
    <filterColumn colId="2" hiddenButton="1"/>
    <filterColumn colId="3" hiddenButton="1"/>
    <filterColumn colId="4" hiddenButton="1"/>
    <filterColumn colId="5" hiddenButton="1"/>
  </autoFilter>
  <tableColumns count="6">
    <tableColumn id="1" xr3:uid="{F20BEE99-22AD-49F2-9E91-C7F1370CE1BF}" name="Trade partner" dataDxfId="69">
      <calculatedColumnFormula>A108</calculatedColumnFormula>
    </tableColumn>
    <tableColumn id="2" xr3:uid="{F6C00D1D-38AB-497A-8723-FB21022BA76C}" name="2020–21" dataDxfId="68">
      <calculatedColumnFormula>IFERROR(C89-B89,"n.c.")</calculatedColumnFormula>
    </tableColumn>
    <tableColumn id="3" xr3:uid="{8FB03643-B588-416A-82F7-4D4B77EE0C6E}" name="2021–22" dataDxfId="67">
      <calculatedColumnFormula>IFERROR(D89-C89,"n.c.")</calculatedColumnFormula>
    </tableColumn>
    <tableColumn id="4" xr3:uid="{1999F0D6-118F-4B57-A995-FB9517CEF2F1}" name="2022–23" dataDxfId="66">
      <calculatedColumnFormula>IFERROR(E89-D89,"n.c.")</calculatedColumnFormula>
    </tableColumn>
    <tableColumn id="5" xr3:uid="{A5FC6257-BC4F-4C68-9CCF-E5EB8CC6D31A}" name="2023–24" dataDxfId="65">
      <calculatedColumnFormula>IFERROR(F89-E89,"n.c.")</calculatedColumnFormula>
    </tableColumn>
    <tableColumn id="6" xr3:uid="{41469E40-9392-4162-8EA7-DBC22A4C21A2}" name="2020–24" dataDxfId="64">
      <calculatedColumnFormula>IFERROR(F89-B89,"n.c.")</calculatedColumnFormula>
    </tableColumn>
  </tableColumns>
  <tableStyleInfo name="TableStyleLight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5883CE-404C-4993-8320-0E1C18F34139}" name="Table11" displayName="Table11" ref="A152:F165" totalsRowShown="0" headerRowDxfId="1651" dataDxfId="1649" headerRowBorderDxfId="1650" tableBorderDxfId="1648" totalsRowBorderDxfId="1647">
  <autoFilter ref="A152:F165" xr:uid="{795883CE-404C-4993-8320-0E1C18F34139}">
    <filterColumn colId="0" hiddenButton="1"/>
    <filterColumn colId="1" hiddenButton="1"/>
    <filterColumn colId="2" hiddenButton="1"/>
    <filterColumn colId="3" hiddenButton="1"/>
    <filterColumn colId="4" hiddenButton="1"/>
    <filterColumn colId="5" hiddenButton="1"/>
  </autoFilter>
  <tableColumns count="6">
    <tableColumn id="1" xr3:uid="{0EB99190-C782-4EBB-A0A6-D1C2CBA28AF9}" name="Type of service" dataDxfId="1646">
      <calculatedColumnFormula>A133</calculatedColumnFormula>
    </tableColumn>
    <tableColumn id="2" xr3:uid="{D8D4009E-9C73-4131-804B-AFA78CD723EA}" name="2020–21" dataDxfId="1645">
      <calculatedColumnFormula>IFERROR((C93-B93)/B93*100,"n.c.")</calculatedColumnFormula>
    </tableColumn>
    <tableColumn id="3" xr3:uid="{3C9A96EA-A259-46B7-8A45-A3258FAD1D0C}" name="2021–22" dataDxfId="1644">
      <calculatedColumnFormula>IFERROR((D93-C93)/C93*100,"n.c.")</calculatedColumnFormula>
    </tableColumn>
    <tableColumn id="4" xr3:uid="{F30B572B-84A7-4C05-A2F6-1E09FE892434}" name="2022–23" dataDxfId="1643">
      <calculatedColumnFormula>IFERROR((E93-D93)/D93*100,"n.c.")</calculatedColumnFormula>
    </tableColumn>
    <tableColumn id="5" xr3:uid="{E6B0233E-646F-4DD1-9272-66B5BEFC3633}" name="2023–24" dataDxfId="1642">
      <calculatedColumnFormula>IFERROR((F93-E93)/E93*100,"n.c.")</calculatedColumnFormula>
    </tableColumn>
    <tableColumn id="6" xr3:uid="{E7389F74-3782-44CF-9B97-3873267EDB76}" name="2020–24" dataDxfId="1641">
      <calculatedColumnFormula>IFERROR((F93-B93)/B93*100,"n.c.")</calculatedColumnFormula>
    </tableColumn>
  </tableColumns>
  <tableStyleInfo name="TableStyleLight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A9B47D-AC3A-49EB-B013-EFC1971DD468}" name="Table28" displayName="Table28" ref="A10:F23" totalsRowShown="0" headerRowDxfId="1640" dataDxfId="1638" headerRowBorderDxfId="1639" tableBorderDxfId="1637" totalsRowBorderDxfId="1636">
  <autoFilter ref="A10:F23" xr:uid="{9CA9B47D-AC3A-49EB-B013-EFC1971DD468}">
    <filterColumn colId="0" hiddenButton="1"/>
    <filterColumn colId="1" hiddenButton="1"/>
    <filterColumn colId="2" hiddenButton="1"/>
    <filterColumn colId="3" hiddenButton="1"/>
    <filterColumn colId="4" hiddenButton="1"/>
    <filterColumn colId="5" hiddenButton="1"/>
  </autoFilter>
  <tableColumns count="6">
    <tableColumn id="1" xr3:uid="{ADB1787E-E62B-4893-A857-5582A330BEF7}" name="Type of service" dataDxfId="1635"/>
    <tableColumn id="2" xr3:uid="{DA3FD2F8-A93C-4196-A5F3-F20FA6E530D5}" name="2020" dataDxfId="1634"/>
    <tableColumn id="3" xr3:uid="{BFD522C2-63C4-4D70-8F73-1219608E1047}" name="2021" dataDxfId="1633"/>
    <tableColumn id="4" xr3:uid="{8DDC7EEE-CBD2-4194-97BF-90AC9A5B063F}" name="2022" dataDxfId="1632"/>
    <tableColumn id="5" xr3:uid="{4C972C7D-93F5-432F-A565-BB945F50C347}" name="2023" dataDxfId="1631"/>
    <tableColumn id="6" xr3:uid="{30D49834-A5D9-4255-8806-3F85FCCEBFE9}" name="2024" dataDxfId="1630"/>
  </tableColumns>
  <tableStyleInfo name="TableStyleLight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4AF240A-039A-4E0D-B2FA-041B18445270}" name="Table29" displayName="Table29" ref="A30:F43" totalsRowShown="0" headerRowDxfId="1629" dataDxfId="1627" headerRowBorderDxfId="1628" tableBorderDxfId="1626" totalsRowBorderDxfId="1625">
  <autoFilter ref="A30:F43" xr:uid="{04AF240A-039A-4E0D-B2FA-041B18445270}">
    <filterColumn colId="0" hiddenButton="1"/>
    <filterColumn colId="1" hiddenButton="1"/>
    <filterColumn colId="2" hiddenButton="1"/>
    <filterColumn colId="3" hiddenButton="1"/>
    <filterColumn colId="4" hiddenButton="1"/>
    <filterColumn colId="5" hiddenButton="1"/>
  </autoFilter>
  <tableColumns count="6">
    <tableColumn id="1" xr3:uid="{BAEFF375-CFD0-48E4-9087-2EDFD13602B8}" name="Type of service" dataDxfId="1624">
      <calculatedColumnFormula>A11</calculatedColumnFormula>
    </tableColumn>
    <tableColumn id="2" xr3:uid="{8B3A111D-9596-4B8A-9E5A-D36172E4AC06}" name="2020" dataDxfId="1623">
      <calculatedColumnFormula>IFERROR(B11/B$23*100, "n.c.")</calculatedColumnFormula>
    </tableColumn>
    <tableColumn id="3" xr3:uid="{E5AFF675-09CD-44E8-962E-A22EEE8FE5D7}" name="2021" dataDxfId="1622">
      <calculatedColumnFormula>IFERROR(C11/C$23*100, "n.c.")</calculatedColumnFormula>
    </tableColumn>
    <tableColumn id="4" xr3:uid="{4B3DAA3C-CE90-4608-91FC-FAE764DD82EF}" name="2022" dataDxfId="1621">
      <calculatedColumnFormula>IFERROR(D11/D$23*100, "n.c.")</calculatedColumnFormula>
    </tableColumn>
    <tableColumn id="5" xr3:uid="{4E32BA3B-738C-442D-8131-709CC29A006E}" name="2023" dataDxfId="1620">
      <calculatedColumnFormula>IFERROR(E11/E$23*100, "n.c.")</calculatedColumnFormula>
    </tableColumn>
    <tableColumn id="6" xr3:uid="{73AC8B91-3FA1-4848-82A4-A5B4FE4956ED}" name="2024" dataDxfId="1619">
      <calculatedColumnFormula>IFERROR(F11/F$23*100, "n.c.")</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EB45742-9B99-4018-8A29-795B94D9E847}" name="Table21" displayName="Table21" ref="A7:C12" totalsRowShown="0" headerRowDxfId="57" dataDxfId="56" headerRowBorderDxfId="62" tableBorderDxfId="63" totalsRowBorderDxfId="61">
  <tableColumns count="3">
    <tableColumn id="1" xr3:uid="{774D2D6D-7455-46C5-9422-56EED6448AB9}" name="Year" dataDxfId="60">
      <calculatedColumnFormula>A7+1</calculatedColumnFormula>
    </tableColumn>
    <tableColumn id="2" xr3:uid="{2A32CEFB-713D-4822-B492-6A70D7D67594}" name="U.S. cross-border exports of  private services" dataDxfId="59" dataCellStyle="Comma"/>
    <tableColumn id="3" xr3:uid="{6C2542C5-7449-49A3-85F3-86F0C265FD81}" name="U.S. cross-border imports of  private services" dataDxfId="58" dataCellStyle="Comma"/>
  </tableColumns>
  <tableStyleInfo name="TableStyleLight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58210A0-74EE-42D4-BBC6-B8FE5CAEA444}" name="Table30" displayName="Table30" ref="A50:F63" totalsRowShown="0" headerRowDxfId="1618" dataDxfId="1616" headerRowBorderDxfId="1617" tableBorderDxfId="1615" totalsRowBorderDxfId="1614">
  <autoFilter ref="A50:F63" xr:uid="{D58210A0-74EE-42D4-BBC6-B8FE5CAEA444}">
    <filterColumn colId="0" hiddenButton="1"/>
    <filterColumn colId="1" hiddenButton="1"/>
    <filterColumn colId="2" hiddenButton="1"/>
    <filterColumn colId="3" hiddenButton="1"/>
    <filterColumn colId="4" hiddenButton="1"/>
    <filterColumn colId="5" hiddenButton="1"/>
  </autoFilter>
  <tableColumns count="6">
    <tableColumn id="1" xr3:uid="{961B2B03-86DF-4F3C-92F8-0E0962ABAA3C}" name="Type of service" dataDxfId="1613"/>
    <tableColumn id="2" xr3:uid="{5DFC1243-0F4B-4404-B3FF-4309329A6EA9}" name="2020–21" dataDxfId="1612">
      <calculatedColumnFormula>IFERROR(C11-B11,"n.c.")</calculatedColumnFormula>
    </tableColumn>
    <tableColumn id="3" xr3:uid="{D7D929FC-9DDF-42C0-B68C-3192F755B94B}" name="2021–22" dataDxfId="1611">
      <calculatedColumnFormula>IFERROR(D11-C11,"n.c.")</calculatedColumnFormula>
    </tableColumn>
    <tableColumn id="4" xr3:uid="{14BD46BA-D4DD-43EC-A46E-E967092B6E11}" name="2022–23" dataDxfId="1610">
      <calculatedColumnFormula>IFERROR(E11-D11,"n.c.")</calculatedColumnFormula>
    </tableColumn>
    <tableColumn id="5" xr3:uid="{2DC3C9C7-FBE2-49E0-B1BE-0EB55C6FCFC0}" name="2023–24" dataDxfId="1609">
      <calculatedColumnFormula>IFERROR(F11-E11,"n.c.")</calculatedColumnFormula>
    </tableColumn>
    <tableColumn id="6" xr3:uid="{5A37194A-44C5-4052-A2AA-6977C2567658}" name="2020–24" dataDxfId="1608">
      <calculatedColumnFormula>IFERROR(F11-B11,"n.c.")</calculatedColumnFormula>
    </tableColumn>
  </tableColumns>
  <tableStyleInfo name="TableStyleLight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DA7130C-6CC0-4C89-AC93-9ED02818E10A}" name="Table31" displayName="Table31" ref="A70:F83" totalsRowShown="0" headerRowDxfId="1607" dataDxfId="1605" headerRowBorderDxfId="1606" tableBorderDxfId="1604" totalsRowBorderDxfId="1603">
  <autoFilter ref="A70:F83" xr:uid="{ADA7130C-6CC0-4C89-AC93-9ED02818E10A}">
    <filterColumn colId="0" hiddenButton="1"/>
    <filterColumn colId="1" hiddenButton="1"/>
    <filterColumn colId="2" hiddenButton="1"/>
    <filterColumn colId="3" hiddenButton="1"/>
    <filterColumn colId="4" hiddenButton="1"/>
    <filterColumn colId="5" hiddenButton="1"/>
  </autoFilter>
  <tableColumns count="6">
    <tableColumn id="1" xr3:uid="{F2BBCA03-D655-455F-9021-AC4DC1728C4A}" name="Type of service" dataDxfId="1602"/>
    <tableColumn id="2" xr3:uid="{11C62063-DAD0-46DF-B5B7-328C5C836D2D}" name="2020–21" dataDxfId="1601">
      <calculatedColumnFormula>IFERROR((C11-B11)/B11*100,"n.c.")</calculatedColumnFormula>
    </tableColumn>
    <tableColumn id="3" xr3:uid="{6EB62923-40A9-445E-86C6-E8D744B59945}" name="2021–22" dataDxfId="1600">
      <calculatedColumnFormula>IFERROR((D11-C11)/C11*100,"n.c.")</calculatedColumnFormula>
    </tableColumn>
    <tableColumn id="4" xr3:uid="{42152A45-BE23-428B-A0F4-14A5329EA420}" name="2022–23" dataDxfId="1599">
      <calculatedColumnFormula>IFERROR((E11-D11)/D11*100,"n.c.")</calculatedColumnFormula>
    </tableColumn>
    <tableColumn id="5" xr3:uid="{576234B0-BDBB-4DB3-B269-C4DDC28385A4}" name="2023–24" dataDxfId="1598">
      <calculatedColumnFormula>IFERROR((F11-E11)/E11*100,"n.c.")</calculatedColumnFormula>
    </tableColumn>
    <tableColumn id="6" xr3:uid="{3A9AA14E-8AAC-461B-BC79-217B84324CE4}" name="2020–24" dataDxfId="1597">
      <calculatedColumnFormula>IFERROR((F11-B11)/B11*100,"n.c.")</calculatedColumnFormula>
    </tableColumn>
  </tableColumns>
  <tableStyleInfo name="TableStyleLight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762C409-6898-4A61-941F-AF825737A8C0}" name="Table32" displayName="Table32" ref="A92:F105" totalsRowShown="0" headerRowDxfId="1596" dataDxfId="1594" headerRowBorderDxfId="1595" tableBorderDxfId="1593" totalsRowBorderDxfId="1592">
  <autoFilter ref="A92:F105" xr:uid="{7762C409-6898-4A61-941F-AF825737A8C0}">
    <filterColumn colId="0" hiddenButton="1"/>
    <filterColumn colId="1" hiddenButton="1"/>
    <filterColumn colId="2" hiddenButton="1"/>
    <filterColumn colId="3" hiddenButton="1"/>
    <filterColumn colId="4" hiddenButton="1"/>
    <filterColumn colId="5" hiddenButton="1"/>
  </autoFilter>
  <tableColumns count="6">
    <tableColumn id="1" xr3:uid="{2FCE7054-C536-4AC5-B0DB-75C795AC8FFF}" name="Type of service" dataDxfId="1591"/>
    <tableColumn id="2" xr3:uid="{0C07385E-7BCC-43F2-B382-51E89D73CC1F}" name="2020" dataDxfId="1590"/>
    <tableColumn id="3" xr3:uid="{ADBBE2F4-C800-4F27-BE92-A9F3B0BBF193}" name="2021" dataDxfId="1589"/>
    <tableColumn id="4" xr3:uid="{5BEA50B8-2478-4F20-A775-6A1CFD9FBE5D}" name="2022" dataDxfId="1588"/>
    <tableColumn id="5" xr3:uid="{FE004F3A-67BA-4F6A-9C67-48C7F8506C46}" name="2023" dataDxfId="1587"/>
    <tableColumn id="6" xr3:uid="{51AF0DA5-AA72-463A-ADD8-2F75E0D1C89B}" name="2024" dataDxfId="1586"/>
  </tableColumns>
  <tableStyleInfo name="TableStyleLight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DD840DA-7B50-489B-927A-CC6572209DEB}" name="Table33" displayName="Table33" ref="A112:F125" totalsRowShown="0" headerRowDxfId="1585" dataDxfId="1583" headerRowBorderDxfId="1584" tableBorderDxfId="1582" totalsRowBorderDxfId="1581">
  <autoFilter ref="A112:F125" xr:uid="{DDD840DA-7B50-489B-927A-CC6572209DEB}">
    <filterColumn colId="0" hiddenButton="1"/>
    <filterColumn colId="1" hiddenButton="1"/>
    <filterColumn colId="2" hiddenButton="1"/>
    <filterColumn colId="3" hiddenButton="1"/>
    <filterColumn colId="4" hiddenButton="1"/>
    <filterColumn colId="5" hiddenButton="1"/>
  </autoFilter>
  <tableColumns count="6">
    <tableColumn id="1" xr3:uid="{7128AEFA-24AE-4C6A-8103-A9648A3D107E}" name="Type of service" dataDxfId="1580"/>
    <tableColumn id="2" xr3:uid="{ECAC34D7-526D-47D3-9DC6-3B28A4A6DCA5}" name="2020" dataDxfId="1579">
      <calculatedColumnFormula>IFERROR(B93/B$105*100, "n.c.")</calculatedColumnFormula>
    </tableColumn>
    <tableColumn id="3" xr3:uid="{EE437C3E-0BB8-418A-9C65-59C4C84453FE}" name="2021" dataDxfId="1578">
      <calculatedColumnFormula>IFERROR(C93/C$105*100, "n.c.")</calculatedColumnFormula>
    </tableColumn>
    <tableColumn id="4" xr3:uid="{2E03AD82-9AE7-431A-9BD7-F22A444C697E}" name="2022" dataDxfId="1577">
      <calculatedColumnFormula>IFERROR(D93/D$105*100, "n.c.")</calculatedColumnFormula>
    </tableColumn>
    <tableColumn id="5" xr3:uid="{5F464C75-D219-4264-9625-BB902220D011}" name="2023" dataDxfId="1576">
      <calculatedColumnFormula>IFERROR(E93/E$105*100, "n.c.")</calculatedColumnFormula>
    </tableColumn>
    <tableColumn id="6" xr3:uid="{0112238A-3A5D-4E12-859A-CA0ACE4E1583}" name="2024" dataDxfId="1575">
      <calculatedColumnFormula>IFERROR(F93/F$105*100, "n.c.")</calculatedColumnFormula>
    </tableColumn>
  </tableColumns>
  <tableStyleInfo name="TableStyleLight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82B7E7A-8A13-4C58-966A-BEB4622BE9DE}" name="Table34" displayName="Table34" ref="A132:F145" totalsRowShown="0" headerRowDxfId="1574" dataDxfId="1572" headerRowBorderDxfId="1573" tableBorderDxfId="1571" totalsRowBorderDxfId="1570">
  <autoFilter ref="A132:F145" xr:uid="{C82B7E7A-8A13-4C58-966A-BEB4622BE9DE}">
    <filterColumn colId="0" hiddenButton="1"/>
    <filterColumn colId="1" hiddenButton="1"/>
    <filterColumn colId="2" hiddenButton="1"/>
    <filterColumn colId="3" hiddenButton="1"/>
    <filterColumn colId="4" hiddenButton="1"/>
    <filterColumn colId="5" hiddenButton="1"/>
  </autoFilter>
  <tableColumns count="6">
    <tableColumn id="1" xr3:uid="{DDD04559-C74F-4541-97F4-BEC3C32D4A80}" name="Type of service" dataDxfId="1569"/>
    <tableColumn id="2" xr3:uid="{2A711F27-06A6-4CE4-817C-0FCA800CD253}" name="2020–21" dataDxfId="1568">
      <calculatedColumnFormula>IFERROR(C93-B93,"n.c.")</calculatedColumnFormula>
    </tableColumn>
    <tableColumn id="3" xr3:uid="{6DD97654-9F1B-4D69-9975-7392729577CE}" name="2021–22" dataDxfId="1567">
      <calculatedColumnFormula>IFERROR(D93-C93,"n.c.")</calculatedColumnFormula>
    </tableColumn>
    <tableColumn id="4" xr3:uid="{CA58A5C7-3EAC-4316-976B-8D8B2CF058B9}" name="2022–23" dataDxfId="1566">
      <calculatedColumnFormula>IFERROR(E93-D93,"n.c.")</calculatedColumnFormula>
    </tableColumn>
    <tableColumn id="5" xr3:uid="{BA6DBF0E-F8A1-435F-97D7-AAFB90D67C31}" name="2023–24" dataDxfId="1565">
      <calculatedColumnFormula>IFERROR(F93-E93,"n.c.")</calculatedColumnFormula>
    </tableColumn>
    <tableColumn id="6" xr3:uid="{EE6134AD-755A-431C-9736-CA2279AF3080}" name="2020–24" dataDxfId="1564">
      <calculatedColumnFormula>IFERROR(F93-B93,"n.c.")</calculatedColumnFormula>
    </tableColumn>
  </tableColumns>
  <tableStyleInfo name="TableStyleLight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9AF8A06-09C5-4809-B67D-E4D1B2A35FA7}" name="Table35" displayName="Table35" ref="A152:F165" totalsRowShown="0" headerRowDxfId="1563" dataDxfId="1561" headerRowBorderDxfId="1562" tableBorderDxfId="1560" totalsRowBorderDxfId="1559">
  <autoFilter ref="A152:F165" xr:uid="{19AF8A06-09C5-4809-B67D-E4D1B2A35FA7}">
    <filterColumn colId="0" hiddenButton="1"/>
    <filterColumn colId="1" hiddenButton="1"/>
    <filterColumn colId="2" hiddenButton="1"/>
    <filterColumn colId="3" hiddenButton="1"/>
    <filterColumn colId="4" hiddenButton="1"/>
    <filterColumn colId="5" hiddenButton="1"/>
  </autoFilter>
  <tableColumns count="6">
    <tableColumn id="1" xr3:uid="{C9F4BE0F-3658-4B12-BA79-805A426557FF}" name="Type of service" dataDxfId="1558"/>
    <tableColumn id="2" xr3:uid="{15397EAC-3FA7-440A-AA96-B421FDFC1E18}" name="2020–21" dataDxfId="1557">
      <calculatedColumnFormula>IFERROR((C93-B93)/B93*100,"n.c.")</calculatedColumnFormula>
    </tableColumn>
    <tableColumn id="3" xr3:uid="{3EC849AD-80D8-4F02-BA1A-C4274A1E3A10}" name="2021–22" dataDxfId="1556">
      <calculatedColumnFormula>IFERROR((D93-C93)/C93*100,"n.c.")</calculatedColumnFormula>
    </tableColumn>
    <tableColumn id="4" xr3:uid="{DA3550C8-E7A5-4C44-BD9E-43197007D4A0}" name="2022–23" dataDxfId="1555">
      <calculatedColumnFormula>IFERROR((E93-D93)/D93*100,"n.c.")</calculatedColumnFormula>
    </tableColumn>
    <tableColumn id="5" xr3:uid="{F9F2BF57-4DD6-46F9-AD00-39331C5DC684}" name="2023–24" dataDxfId="1554">
      <calculatedColumnFormula>IFERROR((F93-E93)/E93*100,"n.c.")</calculatedColumnFormula>
    </tableColumn>
    <tableColumn id="6" xr3:uid="{C84D7FC3-DA62-4952-AE51-EFA961765FED}" name="2020–24" dataDxfId="1553">
      <calculatedColumnFormula>IFERROR((F93-B93)/B93*100,"n.c.")</calculatedColumnFormula>
    </tableColumn>
  </tableColumns>
  <tableStyleInfo name="TableStyleLight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7CEAB3A-805A-41B9-9C72-5300DF49C968}" name="Table52" displayName="Table52" ref="A10:F23" totalsRowShown="0" headerRowDxfId="1552" dataDxfId="1550" headerRowBorderDxfId="1551" tableBorderDxfId="1549" totalsRowBorderDxfId="1548">
  <autoFilter ref="A10:F23" xr:uid="{67CEAB3A-805A-41B9-9C72-5300DF49C968}">
    <filterColumn colId="0" hiddenButton="1"/>
    <filterColumn colId="1" hiddenButton="1"/>
    <filterColumn colId="2" hiddenButton="1"/>
    <filterColumn colId="3" hiddenButton="1"/>
    <filterColumn colId="4" hiddenButton="1"/>
    <filterColumn colId="5" hiddenButton="1"/>
  </autoFilter>
  <tableColumns count="6">
    <tableColumn id="1" xr3:uid="{4A4D90E9-B465-4935-AB7E-AC179118CC84}" name="Type of service" dataDxfId="1547"/>
    <tableColumn id="2" xr3:uid="{8C1952F7-E167-4046-9061-C19F42C2010F}" name="2020" dataDxfId="1546"/>
    <tableColumn id="3" xr3:uid="{5A805CB3-5953-40E3-86A2-04314F28B499}" name="2021" dataDxfId="1545"/>
    <tableColumn id="4" xr3:uid="{6FC807E4-62F8-46C2-B870-9840F40FEB9F}" name="2022" dataDxfId="1544"/>
    <tableColumn id="5" xr3:uid="{95D0F7B1-EC24-454D-B7B0-3A5B76BCAF5B}" name="2023" dataDxfId="1543"/>
    <tableColumn id="6" xr3:uid="{A9481AC9-1D49-4C6E-83DE-338BC326A61D}" name="2024" dataDxfId="1542"/>
  </tableColumns>
  <tableStyleInfo name="TableStyleLight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E3430D9-D655-42F7-BC0E-BEBB2E6B6E6C}" name="Table53" displayName="Table53" ref="A30:F43" totalsRowShown="0" headerRowDxfId="1541" dataDxfId="1539" headerRowBorderDxfId="1540" tableBorderDxfId="1538" totalsRowBorderDxfId="1537">
  <autoFilter ref="A30:F43" xr:uid="{AE3430D9-D655-42F7-BC0E-BEBB2E6B6E6C}">
    <filterColumn colId="0" hiddenButton="1"/>
    <filterColumn colId="1" hiddenButton="1"/>
    <filterColumn colId="2" hiddenButton="1"/>
    <filterColumn colId="3" hiddenButton="1"/>
    <filterColumn colId="4" hiddenButton="1"/>
    <filterColumn colId="5" hiddenButton="1"/>
  </autoFilter>
  <tableColumns count="6">
    <tableColumn id="1" xr3:uid="{DBC09804-895F-4150-892C-052AAFB3D9E2}" name="Type of service" dataDxfId="1536"/>
    <tableColumn id="2" xr3:uid="{5290BE0F-0B81-4347-BED6-E80559FBE341}" name="2020" dataDxfId="1535">
      <calculatedColumnFormula>IFERROR(B11/B$23*100, "n.c.")</calculatedColumnFormula>
    </tableColumn>
    <tableColumn id="3" xr3:uid="{8653F574-A258-471B-8771-017B2463BC59}" name="2021" dataDxfId="1534">
      <calculatedColumnFormula>IFERROR(C11/C$23*100, "n.c.")</calculatedColumnFormula>
    </tableColumn>
    <tableColumn id="4" xr3:uid="{12293880-F0BB-4A7A-A58A-A692F46BF9B9}" name="2022" dataDxfId="1533">
      <calculatedColumnFormula>IFERROR(D11/D$23*100, "n.c.")</calculatedColumnFormula>
    </tableColumn>
    <tableColumn id="5" xr3:uid="{8F6916E6-22D5-453E-9141-C3740BDD4947}" name="2023" dataDxfId="1532">
      <calculatedColumnFormula>IFERROR(E11/E$23*100, "n.c.")</calculatedColumnFormula>
    </tableColumn>
    <tableColumn id="6" xr3:uid="{F0CC7E37-E465-4A35-B4FB-6ADBDE8B3EA5}" name="2024" dataDxfId="1531">
      <calculatedColumnFormula>IFERROR(F11/F$23*100, "n.c.")</calculatedColumnFormula>
    </tableColumn>
  </tableColumns>
  <tableStyleInfo name="TableStyleLight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6116E86-E8F1-415F-B495-BFA2E9A34292}" name="Table54" displayName="Table54" ref="A50:F63" totalsRowShown="0" headerRowDxfId="1530" dataDxfId="1528" headerRowBorderDxfId="1529" tableBorderDxfId="1527" totalsRowBorderDxfId="1526">
  <autoFilter ref="A50:F63" xr:uid="{D6116E86-E8F1-415F-B495-BFA2E9A34292}">
    <filterColumn colId="0" hiddenButton="1"/>
    <filterColumn colId="1" hiddenButton="1"/>
    <filterColumn colId="2" hiddenButton="1"/>
    <filterColumn colId="3" hiddenButton="1"/>
    <filterColumn colId="4" hiddenButton="1"/>
    <filterColumn colId="5" hiddenButton="1"/>
  </autoFilter>
  <tableColumns count="6">
    <tableColumn id="1" xr3:uid="{CF01F11A-FD9F-4BE0-B346-1CFDEB862AA6}" name="Type of service" dataDxfId="1525">
      <calculatedColumnFormula>A31</calculatedColumnFormula>
    </tableColumn>
    <tableColumn id="2" xr3:uid="{5FE9DFD9-0818-4698-9B02-A96339C1F674}" name="2020–21" dataDxfId="1524">
      <calculatedColumnFormula>IFERROR(C11-B11,"n.c.")</calculatedColumnFormula>
    </tableColumn>
    <tableColumn id="3" xr3:uid="{A8E46645-DB18-4C42-BB1A-0743BD8B5B73}" name="2021–22" dataDxfId="1523">
      <calculatedColumnFormula>IFERROR(D11-C11,"n.c.")</calculatedColumnFormula>
    </tableColumn>
    <tableColumn id="4" xr3:uid="{FDD148C7-8FE6-463B-9884-72BEFF96C588}" name="2022–23" dataDxfId="1522">
      <calculatedColumnFormula>IFERROR(E11-D11,"n.c.")</calculatedColumnFormula>
    </tableColumn>
    <tableColumn id="5" xr3:uid="{61D0FF5E-DEA6-4254-B0C9-10FA9E388121}" name="2023–24" dataDxfId="1521">
      <calculatedColumnFormula>IFERROR(F11-E11,"n.c.")</calculatedColumnFormula>
    </tableColumn>
    <tableColumn id="6" xr3:uid="{A45084CC-D8D1-4BBE-80D0-E5CE01AF80AC}" name="2020–24" dataDxfId="1520">
      <calculatedColumnFormula>IFERROR(F11-B11,"n.c.")</calculatedColumnFormula>
    </tableColumn>
  </tableColumns>
  <tableStyleInfo name="TableStyleLight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892F39F-674C-4772-A031-9C2B5DE73C0D}" name="Table55" displayName="Table55" ref="A70:F83" totalsRowShown="0" headerRowDxfId="1519" dataDxfId="1517" headerRowBorderDxfId="1518" tableBorderDxfId="1516" totalsRowBorderDxfId="1515">
  <autoFilter ref="A70:F83" xr:uid="{2892F39F-674C-4772-A031-9C2B5DE73C0D}">
    <filterColumn colId="0" hiddenButton="1"/>
    <filterColumn colId="1" hiddenButton="1"/>
    <filterColumn colId="2" hiddenButton="1"/>
    <filterColumn colId="3" hiddenButton="1"/>
    <filterColumn colId="4" hiddenButton="1"/>
    <filterColumn colId="5" hiddenButton="1"/>
  </autoFilter>
  <tableColumns count="6">
    <tableColumn id="1" xr3:uid="{D5F248B9-8D01-4B97-B9D2-33DD2E99DAF1}" name="Type of service" dataDxfId="1514">
      <calculatedColumnFormula>A51</calculatedColumnFormula>
    </tableColumn>
    <tableColumn id="2" xr3:uid="{C422211A-B785-4D0A-AE40-7D2F0AC687FF}" name="2020–21" dataDxfId="1513">
      <calculatedColumnFormula>IFERROR((C11-B11)/B11*100,"n.c.")</calculatedColumnFormula>
    </tableColumn>
    <tableColumn id="3" xr3:uid="{728BE6E4-316F-4AA3-ACB6-CED82A26C3C3}" name="2021–22" dataDxfId="1512">
      <calculatedColumnFormula>IFERROR((D11-C11)/C11*100,"n.c.")</calculatedColumnFormula>
    </tableColumn>
    <tableColumn id="4" xr3:uid="{F0887127-05AD-454C-A668-889B9B7A287F}" name="2022–23" dataDxfId="1511">
      <calculatedColumnFormula>IFERROR((E11-D11)/D11*100,"n.c.")</calculatedColumnFormula>
    </tableColumn>
    <tableColumn id="5" xr3:uid="{5E56B7CB-DBD0-4A7B-94B6-6CB41AA84B83}" name="2023–24" dataDxfId="1510">
      <calculatedColumnFormula>IFERROR((F11-E11)/E11*100,"n.c.")</calculatedColumnFormula>
    </tableColumn>
    <tableColumn id="6" xr3:uid="{6BC69D76-871E-44A4-9035-75511F955A94}" name="2020–24" dataDxfId="1509">
      <calculatedColumnFormula>IFERROR((F11-B11)/B11*100,"n.c.")</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DE2464-7052-483F-B948-4C5E1D75F41B}" name="Table22" displayName="Table22" ref="A19:C30" totalsRowShown="0" headerRowDxfId="49" dataDxfId="48" headerRowBorderDxfId="54" tableBorderDxfId="55" totalsRowBorderDxfId="53">
  <tableColumns count="3">
    <tableColumn id="1" xr3:uid="{16A3AB4C-4C4F-4730-9337-F787BF7FC83A}" name="Country" dataDxfId="52"/>
    <tableColumn id="2" xr3:uid="{D6D26496-8F12-47ED-9D1F-3D160A3AFF51}" name="Billion $" dataDxfId="51" dataCellStyle="Comma"/>
    <tableColumn id="3" xr3:uid="{72B4D30A-6039-49DB-91BA-0F97B5E008C0}" name="Share of total (%)" dataDxfId="50" dataCellStyle="Comma"/>
  </tableColumns>
  <tableStyleInfo name="TableStyleLight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5D18F0F-E9B5-447E-A0CD-C47DE2821AAC}" name="Table56" displayName="Table56" ref="A92:F105" totalsRowShown="0" headerRowDxfId="1508" dataDxfId="1506" headerRowBorderDxfId="1507" tableBorderDxfId="1505" totalsRowBorderDxfId="1504">
  <autoFilter ref="A92:F105" xr:uid="{15D18F0F-E9B5-447E-A0CD-C47DE2821AAC}">
    <filterColumn colId="0" hiddenButton="1"/>
    <filterColumn colId="1" hiddenButton="1"/>
    <filterColumn colId="2" hiddenButton="1"/>
    <filterColumn colId="3" hiddenButton="1"/>
    <filterColumn colId="4" hiddenButton="1"/>
    <filterColumn colId="5" hiddenButton="1"/>
  </autoFilter>
  <tableColumns count="6">
    <tableColumn id="1" xr3:uid="{8903C115-D1B3-439A-8F1B-E4840FBB298E}" name="Type of service" dataDxfId="1503"/>
    <tableColumn id="2" xr3:uid="{5B6C5338-6292-4440-9295-E479189179D6}" name="2020" dataDxfId="1502"/>
    <tableColumn id="3" xr3:uid="{62FAEB08-46D5-4616-8488-FE90E8356710}" name="2021" dataDxfId="1501"/>
    <tableColumn id="4" xr3:uid="{898DCF31-7A70-4394-B605-376998BD7059}" name="2022" dataDxfId="1500"/>
    <tableColumn id="5" xr3:uid="{91B5F710-CBDB-4366-82D7-AA2A57E2F7A1}" name="2023" dataDxfId="1499"/>
    <tableColumn id="6" xr3:uid="{C14FDA0B-65D4-4D3E-955D-9C49F761DE9F}" name="2024" dataDxfId="1498"/>
  </tableColumns>
  <tableStyleInfo name="TableStyleLight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E59675A5-8125-419D-BA37-E75BCC0F62A0}" name="Table57" displayName="Table57" ref="A112:F125" totalsRowShown="0" headerRowDxfId="1497" dataDxfId="1495" headerRowBorderDxfId="1496" tableBorderDxfId="1494" totalsRowBorderDxfId="1493">
  <autoFilter ref="A112:F125" xr:uid="{E59675A5-8125-419D-BA37-E75BCC0F62A0}">
    <filterColumn colId="0" hiddenButton="1"/>
    <filterColumn colId="1" hiddenButton="1"/>
    <filterColumn colId="2" hiddenButton="1"/>
    <filterColumn colId="3" hiddenButton="1"/>
    <filterColumn colId="4" hiddenButton="1"/>
    <filterColumn colId="5" hiddenButton="1"/>
  </autoFilter>
  <tableColumns count="6">
    <tableColumn id="1" xr3:uid="{6D8AB032-59D5-4447-B618-B7485BD3B6F4}" name="Type of service" dataDxfId="1492">
      <calculatedColumnFormula>A93</calculatedColumnFormula>
    </tableColumn>
    <tableColumn id="2" xr3:uid="{966EC033-8CD5-445F-8D3C-2B9EA6697433}" name="2020" dataDxfId="1491">
      <calculatedColumnFormula>IFERROR(B93/B$105*100, "n.c.")</calculatedColumnFormula>
    </tableColumn>
    <tableColumn id="3" xr3:uid="{DACF670C-F34A-4E3D-8773-E6151F2B3389}" name="2021" dataDxfId="1490">
      <calculatedColumnFormula>IFERROR(C93/C$105*100, "n.c.")</calculatedColumnFormula>
    </tableColumn>
    <tableColumn id="4" xr3:uid="{767F8857-A3A8-4ED6-997E-70E91A5B6FCB}" name="2022" dataDxfId="1489">
      <calculatedColumnFormula>IFERROR(D93/D$105*100, "n.c.")</calculatedColumnFormula>
    </tableColumn>
    <tableColumn id="5" xr3:uid="{DA572482-6EC1-4282-A092-34D37DDE2035}" name="2023" dataDxfId="1488">
      <calculatedColumnFormula>IFERROR(E93/E$105*100, "n.c.")</calculatedColumnFormula>
    </tableColumn>
    <tableColumn id="6" xr3:uid="{5A983113-48E3-4FE4-8899-48291454EEC2}" name="2024" dataDxfId="1487">
      <calculatedColumnFormula>IFERROR(F93/F$105*100, "n.c.")</calculatedColumnFormula>
    </tableColumn>
  </tableColumns>
  <tableStyleInfo name="TableStyleLight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2EAA22CB-43D7-4936-B070-DB1A285589B5}" name="Table58" displayName="Table58" ref="A132:F145" totalsRowShown="0" headerRowDxfId="1486" dataDxfId="1484" headerRowBorderDxfId="1485" tableBorderDxfId="1483" totalsRowBorderDxfId="1482">
  <autoFilter ref="A132:F145" xr:uid="{2EAA22CB-43D7-4936-B070-DB1A285589B5}">
    <filterColumn colId="0" hiddenButton="1"/>
    <filterColumn colId="1" hiddenButton="1"/>
    <filterColumn colId="2" hiddenButton="1"/>
    <filterColumn colId="3" hiddenButton="1"/>
    <filterColumn colId="4" hiddenButton="1"/>
    <filterColumn colId="5" hiddenButton="1"/>
  </autoFilter>
  <tableColumns count="6">
    <tableColumn id="1" xr3:uid="{1CF552FF-1F67-4787-82B4-6825A19F533F}" name="Type of service" dataDxfId="1481">
      <calculatedColumnFormula>A113</calculatedColumnFormula>
    </tableColumn>
    <tableColumn id="2" xr3:uid="{757551AB-BE94-47F6-AA0D-522388806C62}" name="2020–21" dataDxfId="1480">
      <calculatedColumnFormula>IFERROR(C93-B93,"n.c.")</calculatedColumnFormula>
    </tableColumn>
    <tableColumn id="3" xr3:uid="{241A3DFA-FA45-48B4-ABB6-E4EE64B0C347}" name="2021–22" dataDxfId="1479">
      <calculatedColumnFormula>IFERROR(D93-C93,"n.c.")</calculatedColumnFormula>
    </tableColumn>
    <tableColumn id="4" xr3:uid="{02E4442A-3382-4162-994C-22DB4016945E}" name="2022–23" dataDxfId="1478">
      <calculatedColumnFormula>IFERROR(E93-D93,"n.c.")</calculatedColumnFormula>
    </tableColumn>
    <tableColumn id="5" xr3:uid="{F2BEAC9D-8983-4BE3-B384-295A37DC54EA}" name="2023–24" dataDxfId="1477">
      <calculatedColumnFormula>IFERROR(F93-E93,"n.c.")</calculatedColumnFormula>
    </tableColumn>
    <tableColumn id="6" xr3:uid="{C4F8B50C-A969-46DD-A7BC-271333CB1D50}" name="2020–24" dataDxfId="1476">
      <calculatedColumnFormula>IFERROR(F93-B93,"n.c.")</calculatedColumnFormula>
    </tableColumn>
  </tableColumns>
  <tableStyleInfo name="TableStyleLight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A06DBF90-595A-4CE1-80F0-89EF6EF50DB5}" name="Table59" displayName="Table59" ref="A152:F165" totalsRowShown="0" headerRowDxfId="1475" dataDxfId="1473" headerRowBorderDxfId="1474" tableBorderDxfId="1472" totalsRowBorderDxfId="1471">
  <autoFilter ref="A152:F165" xr:uid="{A06DBF90-595A-4CE1-80F0-89EF6EF50DB5}">
    <filterColumn colId="0" hiddenButton="1"/>
    <filterColumn colId="1" hiddenButton="1"/>
    <filterColumn colId="2" hiddenButton="1"/>
    <filterColumn colId="3" hiddenButton="1"/>
    <filterColumn colId="4" hiddenButton="1"/>
    <filterColumn colId="5" hiddenButton="1"/>
  </autoFilter>
  <tableColumns count="6">
    <tableColumn id="1" xr3:uid="{07111069-EE8F-407E-97F0-9944D2B1EA43}" name="Type of service" dataDxfId="1470">
      <calculatedColumnFormula>A133</calculatedColumnFormula>
    </tableColumn>
    <tableColumn id="2" xr3:uid="{8B4E1C67-F6BA-4669-8416-BD7F910017E4}" name="2020–21" dataDxfId="1469">
      <calculatedColumnFormula>IFERROR((C93-B93)/B93*100,"n.c.")</calculatedColumnFormula>
    </tableColumn>
    <tableColumn id="3" xr3:uid="{5EF38972-47DB-473A-A124-A393D5C8F135}" name="2021–22" dataDxfId="1468">
      <calculatedColumnFormula>IFERROR((D93-C93)/C93*100,"n.c.")</calculatedColumnFormula>
    </tableColumn>
    <tableColumn id="4" xr3:uid="{B0E0E0B2-C398-407B-871D-F28DFA0C518D}" name="2022–23" dataDxfId="1467">
      <calculatedColumnFormula>IFERROR((E93-D93)/D93*100,"n.c.")</calculatedColumnFormula>
    </tableColumn>
    <tableColumn id="5" xr3:uid="{D6C374CB-E0D7-430E-9581-73C95A9AB144}" name="2023–24" dataDxfId="1466">
      <calculatedColumnFormula>IFERROR((F93-E93)/E93*100,"n.c.")</calculatedColumnFormula>
    </tableColumn>
    <tableColumn id="6" xr3:uid="{6F1A56E6-D873-482B-9D74-3948137D16CA}" name="2020–24" dataDxfId="1465">
      <calculatedColumnFormula>IFERROR((F93-B93)/B93*100,"n.c.")</calculatedColumnFormula>
    </tableColumn>
  </tableColumns>
  <tableStyleInfo name="TableStyleLight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CAB2ECD-4B31-493B-BE0E-BDC9B68A6D3D}" name="Table12" displayName="Table12" ref="A10:F23" totalsRowShown="0" headerRowDxfId="1464" dataDxfId="1462" headerRowBorderDxfId="1463" tableBorderDxfId="1461" totalsRowBorderDxfId="1460">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0CDF65CC-F2B7-4EB8-A75D-7D693EED6AE7}" name="Type of service" dataDxfId="1459"/>
    <tableColumn id="2" xr3:uid="{26BCBC7C-68E9-4D8F-A7B2-8FF1F8DE3153}" name="2020" dataDxfId="1458"/>
    <tableColumn id="3" xr3:uid="{0510C84C-04D8-4836-A5CD-77827B687CE1}" name="2021" dataDxfId="1457"/>
    <tableColumn id="4" xr3:uid="{B1FDACD6-FB72-4609-BFF6-E607903E0E1C}" name="2022" dataDxfId="1456"/>
    <tableColumn id="5" xr3:uid="{214D03FE-B34E-4F7F-943F-7B3232B4CFFC}" name="2023" dataDxfId="1455"/>
    <tableColumn id="6" xr3:uid="{B4A63A9B-83AB-4486-86D5-551D1BA4044F}" name="2024" dataDxfId="1454"/>
  </tableColumns>
  <tableStyleInfo name="TableStyleLight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EC5B966-22AB-44CA-BF8F-DCB04043E7DB}" name="Table13" displayName="Table13" ref="A30:F43" totalsRowShown="0" headerRowDxfId="1453" dataDxfId="1451" headerRowBorderDxfId="1452" tableBorderDxfId="1450" totalsRowBorderDxfId="1449">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37EF4121-BEA3-490C-843F-E203417D41D4}" name="Type of service" dataDxfId="1448">
      <calculatedColumnFormula>A11</calculatedColumnFormula>
    </tableColumn>
    <tableColumn id="2" xr3:uid="{716AC6F1-F41E-41F1-81F2-CFE4C71997AC}" name="2020" dataDxfId="1447">
      <calculatedColumnFormula>IFERROR(B11/B$23*100, "n.c.")</calculatedColumnFormula>
    </tableColumn>
    <tableColumn id="3" xr3:uid="{CC3DAD84-EE5D-401D-BC8F-C88AA5CC9945}" name="2021" dataDxfId="1446">
      <calculatedColumnFormula>IFERROR(C11/C$23*100, "n.c.")</calculatedColumnFormula>
    </tableColumn>
    <tableColumn id="4" xr3:uid="{3605B025-6786-4028-9E45-CD2048BCB058}" name="2022" dataDxfId="1445">
      <calculatedColumnFormula>IFERROR(D11/D$23*100, "n.c.")</calculatedColumnFormula>
    </tableColumn>
    <tableColumn id="5" xr3:uid="{4081DE73-9D31-452F-A447-C00AE9663C44}" name="2023" dataDxfId="1444">
      <calculatedColumnFormula>IFERROR(E11/E$23*100, "n.c.")</calculatedColumnFormula>
    </tableColumn>
    <tableColumn id="6" xr3:uid="{C68A8B26-8B40-4D7C-93FD-07E7E6CDCCC9}" name="2024" dataDxfId="1443">
      <calculatedColumnFormula>IFERROR(F11/F$23*100, "n.c.")</calculatedColumnFormula>
    </tableColumn>
  </tableColumns>
  <tableStyleInfo name="TableStyleLight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04E3D54-C3B4-4459-B79A-3821C29CD07C}" name="Table14" displayName="Table14" ref="A50:F63" totalsRowShown="0" headerRowDxfId="1442" dataDxfId="1440" headerRowBorderDxfId="1441" tableBorderDxfId="1439" totalsRowBorderDxfId="1438">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73D7CEFE-2189-4BAC-B4EB-2BA9157D4747}" name="Type of service" dataDxfId="1437">
      <calculatedColumnFormula>A31</calculatedColumnFormula>
    </tableColumn>
    <tableColumn id="2" xr3:uid="{25EFFDCB-F436-4331-A017-0DCE0596C850}" name="2020–21" dataDxfId="1436">
      <calculatedColumnFormula>IFERROR(C11-B11,"n.c.")</calculatedColumnFormula>
    </tableColumn>
    <tableColumn id="3" xr3:uid="{5405CE42-0F06-4ED3-AC5E-4B66396E61BA}" name="2021–22" dataDxfId="1435">
      <calculatedColumnFormula>IFERROR(D11-C11,"n.c.")</calculatedColumnFormula>
    </tableColumn>
    <tableColumn id="4" xr3:uid="{F2FE77A6-1211-47F7-9D66-A847D697CBCA}" name="2022–23" dataDxfId="1434">
      <calculatedColumnFormula>IFERROR(E11-D11,"n.c.")</calculatedColumnFormula>
    </tableColumn>
    <tableColumn id="5" xr3:uid="{E31C6136-0FCE-4009-A049-789B212A829C}" name="2023–24" dataDxfId="1433">
      <calculatedColumnFormula>IFERROR(F11-E11,"n.c.")</calculatedColumnFormula>
    </tableColumn>
    <tableColumn id="6" xr3:uid="{869C6F18-BAE7-4AAD-B277-298A3D17987F}" name="2020–24" dataDxfId="1432">
      <calculatedColumnFormula>IFERROR(F11-B11,"n.c.")</calculatedColumnFormula>
    </tableColumn>
  </tableColumns>
  <tableStyleInfo name="TableStyleLight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827B0B-0A20-42C9-8D79-BFBF8B34864E}" name="Table15" displayName="Table15" ref="A70:F83" totalsRowShown="0" headerRowDxfId="1431" dataDxfId="1429" headerRowBorderDxfId="1430" tableBorderDxfId="1428" totalsRowBorderDxfId="1427">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1DEE269F-CEFC-41C1-818D-DA2BCCD7845E}" name="Type of service" dataDxfId="1426">
      <calculatedColumnFormula>A51</calculatedColumnFormula>
    </tableColumn>
    <tableColumn id="2" xr3:uid="{B5166CC0-87EC-4EDC-80FF-3F531F2202BE}" name="2020–21" dataDxfId="1425">
      <calculatedColumnFormula>IFERROR((C11-B11)/B11*100,"n.c.")</calculatedColumnFormula>
    </tableColumn>
    <tableColumn id="3" xr3:uid="{050F0A39-2531-434C-856E-385D0601958C}" name="2021–22" dataDxfId="1424">
      <calculatedColumnFormula>IFERROR((D11-C11)/C11*100,"n.c.")</calculatedColumnFormula>
    </tableColumn>
    <tableColumn id="4" xr3:uid="{750328AE-525D-48A7-9749-8516E9A53B69}" name="2022–23" dataDxfId="1423">
      <calculatedColumnFormula>IFERROR((E11-D11)/D11*100,"n.c.")</calculatedColumnFormula>
    </tableColumn>
    <tableColumn id="5" xr3:uid="{DB2DC03B-407E-4A0E-9B12-F1A17D0BA042}" name="2023–24" dataDxfId="1422">
      <calculatedColumnFormula>IFERROR((F11-E11)/E11*100,"n.c.")</calculatedColumnFormula>
    </tableColumn>
    <tableColumn id="6" xr3:uid="{A736372A-AF96-4E33-84CE-D7FE9BC1D290}" name="2020–24" dataDxfId="1421">
      <calculatedColumnFormula>IFERROR((F11-B11)/B11*100,"n.c.")</calculatedColumnFormula>
    </tableColumn>
  </tableColumns>
  <tableStyleInfo name="TableStyleLight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B711241-88BC-4950-808C-95FA0C84D4A3}" name="Table16" displayName="Table16" ref="A92:F105" totalsRowShown="0" headerRowDxfId="1420" dataDxfId="1418" headerRowBorderDxfId="1419" tableBorderDxfId="1417" totalsRowBorderDxfId="1416">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51A41D11-0A5D-427E-870B-DB1C16DEA2B6}" name="Type of service" dataDxfId="1415"/>
    <tableColumn id="2" xr3:uid="{521E520E-3FC8-4B68-AF85-AD224D99E130}" name="2020" dataDxfId="1414"/>
    <tableColumn id="3" xr3:uid="{5E77A216-2636-4F10-B8BA-A9579C29A412}" name="2021" dataDxfId="1413"/>
    <tableColumn id="4" xr3:uid="{48B4FE9C-8B91-49D2-A680-4A1BA9F82D3C}" name="2022" dataDxfId="1412"/>
    <tableColumn id="5" xr3:uid="{3D17E8E5-5E84-40E4-9F0F-404254849F70}" name="2023" dataDxfId="1411"/>
    <tableColumn id="6" xr3:uid="{CDC4E938-94DD-497A-B9EB-9F5F08977F1B}" name="2024" dataDxfId="1410"/>
  </tableColumns>
  <tableStyleInfo name="TableStyleLight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B741384-E298-4D0C-8C09-CF77FDEA10D9}" name="Table17" displayName="Table17" ref="A112:F125" totalsRowShown="0" headerRowDxfId="1409" dataDxfId="1407" headerRowBorderDxfId="1408" tableBorderDxfId="1406" totalsRowBorderDxfId="1405">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DC0A0863-F80F-4C9C-9ADB-AFF583F88558}" name="Type of service" dataDxfId="1404">
      <calculatedColumnFormula>A93</calculatedColumnFormula>
    </tableColumn>
    <tableColumn id="2" xr3:uid="{C6C2993D-6A5E-4C46-8D86-948C06DF6DEF}" name="2020" dataDxfId="1403">
      <calculatedColumnFormula>IFERROR(B93/B$105*100, "n.c.")</calculatedColumnFormula>
    </tableColumn>
    <tableColumn id="3" xr3:uid="{E9CB3FF2-10D4-47BA-836A-481A465E4CA9}" name="2021" dataDxfId="1402">
      <calculatedColumnFormula>IFERROR(C93/C$105*100, "n.c.")</calculatedColumnFormula>
    </tableColumn>
    <tableColumn id="4" xr3:uid="{4FA71D70-2623-47E6-B18E-0732DC8A864F}" name="2022" dataDxfId="1401">
      <calculatedColumnFormula>IFERROR(D93/D$105*100, "n.c.")</calculatedColumnFormula>
    </tableColumn>
    <tableColumn id="5" xr3:uid="{B21E946A-CFA6-4F27-BED1-89BF7A145C20}" name="2023" dataDxfId="1400">
      <calculatedColumnFormula>IFERROR(E93/E$105*100, "n.c.")</calculatedColumnFormula>
    </tableColumn>
    <tableColumn id="6" xr3:uid="{FC143024-70D5-4764-BDE6-2DAF8EDF5E13}" name="2024" dataDxfId="1399">
      <calculatedColumnFormula>IFERROR(F93/F$105*100, "n.c.")</calculatedColumnFormula>
    </tableColumn>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75C69C98-C356-4582-AB64-CEDCA0799E06}" name="Table68" displayName="Table68" ref="A38:C49" totalsRowShown="0" headerRowDxfId="41" dataDxfId="40" headerRowBorderDxfId="46" tableBorderDxfId="47" totalsRowBorderDxfId="45">
  <tableColumns count="3">
    <tableColumn id="1" xr3:uid="{3126AC5C-0A23-4A50-8B13-275EF120E8DD}" name="Country" dataDxfId="44"/>
    <tableColumn id="2" xr3:uid="{DA06867B-065A-46EE-9969-C24CB609146C}" name="Billion $" dataDxfId="43" dataCellStyle="Comma"/>
    <tableColumn id="3" xr3:uid="{08804FA1-C929-45ED-935F-82B3A2B66A00}" name="Share of total (%)" dataDxfId="42" dataCellStyle="Comma">
      <calculatedColumnFormula>B39/$B$49*100</calculatedColumnFormula>
    </tableColumn>
  </tableColumns>
  <tableStyleInfo name="TableStyleLight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5212975-FF53-40A2-BD06-C9A704062832}" name="Table18" displayName="Table18" ref="A132:F145" totalsRowShown="0" headerRowDxfId="1398" dataDxfId="1396" headerRowBorderDxfId="1397" tableBorderDxfId="1395" totalsRowBorderDxfId="1394">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1DC6977F-D4A9-412B-9A73-964BED78BD2E}" name="Type of service" dataDxfId="1393">
      <calculatedColumnFormula>A113</calculatedColumnFormula>
    </tableColumn>
    <tableColumn id="2" xr3:uid="{ADACCBA0-91E1-482C-A0AD-2A682A097EA1}" name="2020–21" dataDxfId="1392">
      <calculatedColumnFormula>IFERROR(C93-B93,"n.c.")</calculatedColumnFormula>
    </tableColumn>
    <tableColumn id="3" xr3:uid="{16A80A21-B431-493E-8D43-D46D24907F6A}" name="2021–22" dataDxfId="1391">
      <calculatedColumnFormula>IFERROR(D93-C93,"n.c.")</calculatedColumnFormula>
    </tableColumn>
    <tableColumn id="4" xr3:uid="{39BFF001-3456-4C81-8770-D5C9EF3BFA93}" name="2022–23" dataDxfId="1390">
      <calculatedColumnFormula>IFERROR(E93-D93,"n.c.")</calculatedColumnFormula>
    </tableColumn>
    <tableColumn id="5" xr3:uid="{279C6AAC-F0E2-4B8D-B680-9E375D952F81}" name="2023–24" dataDxfId="1389">
      <calculatedColumnFormula>IFERROR(F93-E93,"n.c.")</calculatedColumnFormula>
    </tableColumn>
    <tableColumn id="6" xr3:uid="{A4DD6BBF-B412-4DEA-AC1E-5522EC5B9849}" name="2020–24" dataDxfId="1388">
      <calculatedColumnFormula>IFERROR(F93-B93,"n.c.")</calculatedColumnFormula>
    </tableColumn>
  </tableColumns>
  <tableStyleInfo name="TableStyleLight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A521087-513D-4905-9A10-FE083F273676}" name="Table19" displayName="Table19" ref="A152:F165" totalsRowShown="0" headerRowDxfId="1387" dataDxfId="1385" headerRowBorderDxfId="1386" tableBorderDxfId="1384" totalsRowBorderDxfId="1383">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51F7C8DD-0746-4C51-8F09-86F324B793ED}" name="Type of service" dataDxfId="1382">
      <calculatedColumnFormula>A133</calculatedColumnFormula>
    </tableColumn>
    <tableColumn id="2" xr3:uid="{1B6A24EC-DE8A-4E55-9926-280384ECB60F}" name="2020–21" dataDxfId="1381">
      <calculatedColumnFormula>IFERROR((C93-B93)/B93*100,"n.c.")</calculatedColumnFormula>
    </tableColumn>
    <tableColumn id="3" xr3:uid="{ACCF28A4-E0A3-41BD-BE89-683861357A49}" name="2021–22" dataDxfId="1380">
      <calculatedColumnFormula>IFERROR((D93-C93)/C93*100,"n.c.")</calculatedColumnFormula>
    </tableColumn>
    <tableColumn id="4" xr3:uid="{7797433A-41EE-4427-84D0-C5B349BCE31F}" name="2022–23" dataDxfId="1379">
      <calculatedColumnFormula>IFERROR((E93-D93)/D93*100,"n.c.")</calculatedColumnFormula>
    </tableColumn>
    <tableColumn id="5" xr3:uid="{7B4019B4-6BD7-4F74-BDFF-F731EE36E847}" name="2023–24" dataDxfId="1378">
      <calculatedColumnFormula>IFERROR((F93-E93)/E93*100,"n.c.")</calculatedColumnFormula>
    </tableColumn>
    <tableColumn id="6" xr3:uid="{4931E54D-2C2C-4A52-8A78-834262C725FD}" name="2020–24" dataDxfId="1377">
      <calculatedColumnFormula>IFERROR((F93-B93)/B93*100,"n.c.")</calculatedColumnFormula>
    </tableColumn>
  </tableColumns>
  <tableStyleInfo name="TableStyleLight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DB0575-38B8-41F7-B4FC-162874310B6A}" name="Table128" displayName="Table128" ref="A10:F23" totalsRowShown="0" headerRowDxfId="1376" dataDxfId="1374" headerRowBorderDxfId="1375" tableBorderDxfId="1373" totalsRowBorderDxfId="1372">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D5FBC0C5-4CC0-49D7-AD88-CF48DDDD5961}" name="Type of service" dataDxfId="1371"/>
    <tableColumn id="2" xr3:uid="{31ED2646-FA3D-45DD-976E-D7D72CD86BAB}" name="2020" dataDxfId="1370"/>
    <tableColumn id="3" xr3:uid="{1686766C-03AA-43DE-B996-CDDA6719120B}" name="2021" dataDxfId="1369"/>
    <tableColumn id="4" xr3:uid="{CCFB5C74-9FB2-49EF-A49F-F0C34919EB3B}" name="2022" dataDxfId="1368"/>
    <tableColumn id="5" xr3:uid="{FF84AAF8-2857-4351-9A18-579E87CC967F}" name="2023" dataDxfId="1367"/>
    <tableColumn id="6" xr3:uid="{5D58AE88-10A5-4F45-9177-6FBF53927A44}" name="2024" dataDxfId="1366"/>
  </tableColumns>
  <tableStyleInfo name="TableStyleLight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FE404C-6AD9-41D6-A485-35ED7AA7FC13}" name="Table139" displayName="Table139" ref="A30:F43" totalsRowShown="0" headerRowDxfId="1365" dataDxfId="1363" headerRowBorderDxfId="1364" tableBorderDxfId="1362" totalsRowBorderDxfId="1361">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64BCB658-BF07-4795-88EB-4D21BB900424}" name="Type of service" dataDxfId="1360">
      <calculatedColumnFormula>A11</calculatedColumnFormula>
    </tableColumn>
    <tableColumn id="2" xr3:uid="{737D78A4-87B1-4E39-84AC-30004AFEB3F4}" name="2020" dataDxfId="1359">
      <calculatedColumnFormula>IFERROR(B11/B$23*100, "n.c.")</calculatedColumnFormula>
    </tableColumn>
    <tableColumn id="3" xr3:uid="{670B5D6B-B7C8-493D-A1E4-DF4B940EE72A}" name="2021" dataDxfId="1358">
      <calculatedColumnFormula>IFERROR(C11/C$23*100, "n.c.")</calculatedColumnFormula>
    </tableColumn>
    <tableColumn id="4" xr3:uid="{F0EAB4AC-B1CE-4852-8189-C7370A37DCE0}" name="2022" dataDxfId="1357">
      <calculatedColumnFormula>IFERROR(D11/D$23*100, "n.c.")</calculatedColumnFormula>
    </tableColumn>
    <tableColumn id="5" xr3:uid="{80480FDC-B546-4C6D-956D-34746DAA2D23}" name="2023" dataDxfId="1356">
      <calculatedColumnFormula>IFERROR(E11/E$23*100, "n.c.")</calculatedColumnFormula>
    </tableColumn>
    <tableColumn id="6" xr3:uid="{1854CC32-EAB9-492F-874D-AF11A10EEC1B}" name="2024" dataDxfId="1355">
      <calculatedColumnFormula>IFERROR(F11/F$23*100, "n.c.")</calculatedColumnFormula>
    </tableColumn>
  </tableColumns>
  <tableStyleInfo name="TableStyleLight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82A222-445C-4B09-B501-A6B666161A57}" name="Table1410" displayName="Table1410" ref="A50:F63" totalsRowShown="0" headerRowDxfId="1354" dataDxfId="1352" headerRowBorderDxfId="1353" tableBorderDxfId="1351" totalsRowBorderDxfId="1350">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512DEE3B-AE2F-400E-8249-256166B73129}" name="Type of service" dataDxfId="1349">
      <calculatedColumnFormula>A31</calculatedColumnFormula>
    </tableColumn>
    <tableColumn id="2" xr3:uid="{AE77E003-FF90-47B6-9D15-9981A6D9954D}" name="2020–21" dataDxfId="1348">
      <calculatedColumnFormula>IFERROR(C11-B11,"n.c.")</calculatedColumnFormula>
    </tableColumn>
    <tableColumn id="3" xr3:uid="{3AFD14C0-FA7A-4BC0-B6D7-7BF21DB8E031}" name="2021–22" dataDxfId="1347">
      <calculatedColumnFormula>IFERROR(D11-C11,"n.c.")</calculatedColumnFormula>
    </tableColumn>
    <tableColumn id="4" xr3:uid="{8ECA5580-345B-4511-8B8A-349595845CE5}" name="2022–23" dataDxfId="1346">
      <calculatedColumnFormula>IFERROR(E11-D11,"n.c.")</calculatedColumnFormula>
    </tableColumn>
    <tableColumn id="5" xr3:uid="{B74E8CD9-01DE-48DA-8F64-5415551045A0}" name="2023–24" dataDxfId="1345">
      <calculatedColumnFormula>IFERROR(F11-E11,"n.c.")</calculatedColumnFormula>
    </tableColumn>
    <tableColumn id="6" xr3:uid="{6C33D0FD-A6EE-4BA9-847F-1B9E17FDAC9A}" name="2020–24" dataDxfId="1344">
      <calculatedColumnFormula>IFERROR(F11-B11,"n.c.")</calculatedColumnFormula>
    </tableColumn>
  </tableColumns>
  <tableStyleInfo name="TableStyleLight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16F7EA1B-3BFC-449A-9DBA-297CA1158DED}" name="Table15110" displayName="Table15110" ref="A70:F83" totalsRowShown="0" headerRowDxfId="1343" dataDxfId="1341" headerRowBorderDxfId="1342" tableBorderDxfId="1340" totalsRowBorderDxfId="1339">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75FF0817-8445-4722-91E4-EAFFF004946B}" name="Type of service" dataDxfId="1338">
      <calculatedColumnFormula>A51</calculatedColumnFormula>
    </tableColumn>
    <tableColumn id="2" xr3:uid="{874BEFFB-ACD9-43AD-8F8E-BFBBC620CBF1}" name="2020–21" dataDxfId="1337">
      <calculatedColumnFormula>IFERROR((C11-B11)/B11*100,"n.c.")</calculatedColumnFormula>
    </tableColumn>
    <tableColumn id="3" xr3:uid="{128ADAED-9334-40E5-8138-24474D9BBA18}" name="2021–22" dataDxfId="1336">
      <calculatedColumnFormula>IFERROR((D11-C11)/C11*100,"n.c.")</calculatedColumnFormula>
    </tableColumn>
    <tableColumn id="4" xr3:uid="{FCB3EF7D-B081-4813-8923-2A9455774057}" name="2022–23" dataDxfId="1335">
      <calculatedColumnFormula>IFERROR((E11-D11)/D11*100,"n.c.")</calculatedColumnFormula>
    </tableColumn>
    <tableColumn id="5" xr3:uid="{FCE89DF6-3F4A-43DE-87E4-F86859468634}" name="2023–24" dataDxfId="1334">
      <calculatedColumnFormula>IFERROR((F11-E11)/E11*100,"n.c.")</calculatedColumnFormula>
    </tableColumn>
    <tableColumn id="6" xr3:uid="{C4AB637E-28C5-4581-B653-A71F53136B26}" name="2020–24" dataDxfId="1333">
      <calculatedColumnFormula>IFERROR((F11-B11)/B11*100,"n.c.")</calculatedColumnFormula>
    </tableColumn>
  </tableColumns>
  <tableStyleInfo name="TableStyleLight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61C71FE8-F816-41D9-AC73-85B60B74492C}" name="Table16111" displayName="Table16111" ref="A92:F105" totalsRowShown="0" headerRowDxfId="1332" dataDxfId="1330" headerRowBorderDxfId="1331" tableBorderDxfId="1329" totalsRowBorderDxfId="1328">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DD429274-F51B-415E-BDDF-F50F654B26AA}" name="Type of service" dataDxfId="1327"/>
    <tableColumn id="2" xr3:uid="{0ADC0891-9A39-45F0-95B1-48A5D0057131}" name="2020" dataDxfId="1326"/>
    <tableColumn id="3" xr3:uid="{09759B38-C681-4FBA-A43F-2965E540EE8B}" name="2021" dataDxfId="1325"/>
    <tableColumn id="4" xr3:uid="{B9BE58B1-72FC-4CDF-B1E8-DE19D49844BA}" name="2022" dataDxfId="1324"/>
    <tableColumn id="5" xr3:uid="{98FE7B54-3512-4556-9FA6-242A464ADA75}" name="2023" dataDxfId="1323"/>
    <tableColumn id="6" xr3:uid="{4A8A6C5C-FB87-49D4-986F-A1BABD89CB1A}" name="2024" dataDxfId="1322"/>
  </tableColumns>
  <tableStyleInfo name="TableStyleLight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5E67015-E54E-4DE6-8E8A-ADCF31772B8C}" name="Table17112" displayName="Table17112" ref="A112:F125" totalsRowShown="0" headerRowDxfId="1321" dataDxfId="1319" headerRowBorderDxfId="1320" tableBorderDxfId="1318" totalsRowBorderDxfId="1317">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5C982FA9-B85E-4CC8-9AFE-EB56E791B5E5}" name="Type of service" dataDxfId="1316">
      <calculatedColumnFormula>A93</calculatedColumnFormula>
    </tableColumn>
    <tableColumn id="2" xr3:uid="{03A02FBE-70BB-478A-8B28-A1E84C0108DC}" name="2020" dataDxfId="1315">
      <calculatedColumnFormula>IFERROR(B93/B$105*100, "n.c.")</calculatedColumnFormula>
    </tableColumn>
    <tableColumn id="3" xr3:uid="{B903AD2D-456A-4786-BDF9-FA95509F4706}" name="2021" dataDxfId="1314">
      <calculatedColumnFormula>IFERROR(C93/C$105*100, "n.c.")</calculatedColumnFormula>
    </tableColumn>
    <tableColumn id="4" xr3:uid="{21AC31EB-4340-40C0-918F-685EAFB91C1F}" name="2022" dataDxfId="1313">
      <calculatedColumnFormula>IFERROR(D93/D$105*100, "n.c.")</calculatedColumnFormula>
    </tableColumn>
    <tableColumn id="5" xr3:uid="{EE20AC9E-7B59-4311-8D37-8F379BEEAB75}" name="2023" dataDxfId="1312">
      <calculatedColumnFormula>IFERROR(E93/E$105*100, "n.c.")</calculatedColumnFormula>
    </tableColumn>
    <tableColumn id="6" xr3:uid="{403C0606-D583-4AA8-B6D6-BD63B70680AE}" name="2024" dataDxfId="1311">
      <calculatedColumnFormula>IFERROR(F93/F$105*100, "n.c.")</calculatedColumnFormula>
    </tableColumn>
  </tableColumns>
  <tableStyleInfo name="TableStyleLight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53B3ECD1-9778-4545-AF56-FBA8BBB443C4}" name="Table18113" displayName="Table18113" ref="A132:F145" totalsRowShown="0" headerRowDxfId="1310" dataDxfId="1308" headerRowBorderDxfId="1309" tableBorderDxfId="1307" totalsRowBorderDxfId="1306">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B43620D6-4BA1-4AAC-A4B2-FE7EB731C110}" name="Type of service" dataDxfId="1305">
      <calculatedColumnFormula>A113</calculatedColumnFormula>
    </tableColumn>
    <tableColumn id="2" xr3:uid="{3E099237-BC05-4A11-BF1E-98896FEA62EA}" name="2020–21" dataDxfId="1304">
      <calculatedColumnFormula>IFERROR(C93-B93,"n.c.")</calculatedColumnFormula>
    </tableColumn>
    <tableColumn id="3" xr3:uid="{F977589E-6FE9-4166-B3BE-07E85D18151F}" name="2021–22" dataDxfId="1303">
      <calculatedColumnFormula>IFERROR(D93-C93,"n.c.")</calculatedColumnFormula>
    </tableColumn>
    <tableColumn id="4" xr3:uid="{EBF85F02-4784-4281-8E2B-0D66D0509516}" name="2022–23" dataDxfId="1302">
      <calculatedColumnFormula>IFERROR(E93-D93,"n.c.")</calculatedColumnFormula>
    </tableColumn>
    <tableColumn id="5" xr3:uid="{6CF25989-0E9F-473B-96C5-CBC137E0A3E3}" name="2023–24" dataDxfId="1301">
      <calculatedColumnFormula>IFERROR(F93-E93,"n.c.")</calculatedColumnFormula>
    </tableColumn>
    <tableColumn id="6" xr3:uid="{188AFC19-A4D5-43EA-BB86-566D944BDE47}" name="2020–24" dataDxfId="1300">
      <calculatedColumnFormula>IFERROR(F93-B93,"n.c.")</calculatedColumnFormula>
    </tableColumn>
  </tableColumns>
  <tableStyleInfo name="TableStyleLight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6B1989B-956D-48E6-9F6F-E1F1765D919A}" name="Table19114" displayName="Table19114" ref="A152:F165" totalsRowShown="0" headerRowDxfId="1299" dataDxfId="1297" headerRowBorderDxfId="1298" tableBorderDxfId="1296" totalsRowBorderDxfId="1295">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81CAFE2C-C73C-4AE1-A449-AF3D7C182E2D}" name="Type of service" dataDxfId="1294">
      <calculatedColumnFormula>A133</calculatedColumnFormula>
    </tableColumn>
    <tableColumn id="2" xr3:uid="{C1D2A32C-AC46-4A3F-AB6F-22AAC930F0DF}" name="2020–21" dataDxfId="1293">
      <calculatedColumnFormula>IFERROR((C93-B93)/B93*100,"n.c.")</calculatedColumnFormula>
    </tableColumn>
    <tableColumn id="3" xr3:uid="{C75DB101-1171-4FD6-8BFB-1AEEC28B2C74}" name="2021–22" dataDxfId="1292">
      <calculatedColumnFormula>IFERROR((D93-C93)/C93*100,"n.c.")</calculatedColumnFormula>
    </tableColumn>
    <tableColumn id="4" xr3:uid="{6AE84DBE-FBFF-43BC-81B5-5A232FD74345}" name="2022–23" dataDxfId="1291">
      <calculatedColumnFormula>IFERROR((E93-D93)/D93*100,"n.c.")</calculatedColumnFormula>
    </tableColumn>
    <tableColumn id="5" xr3:uid="{4C82D65A-D319-4BB4-AFA3-21AC5F27FA91}" name="2023–24" dataDxfId="1290">
      <calculatedColumnFormula>IFERROR((F93-E93)/E93*100,"n.c.")</calculatedColumnFormula>
    </tableColumn>
    <tableColumn id="6" xr3:uid="{3BA70E3E-1F1A-46F1-9A67-4409A06C7440}" name="2020–24" dataDxfId="1289">
      <calculatedColumnFormula>IFERROR((F93-B93)/B93*100,"n.c.")</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2F0380B-01CE-4A2F-8DC9-21DF7146C4EA}" name="Table69" displayName="Table69" ref="A58:C63" totalsRowShown="0" headerRowDxfId="33" dataDxfId="32" headerRowBorderDxfId="38" tableBorderDxfId="39" totalsRowBorderDxfId="37">
  <tableColumns count="3">
    <tableColumn id="1" xr3:uid="{F6E01440-5396-4C9A-9286-CF855FF298B7}" name="Year" dataDxfId="36" dataCellStyle="Comma"/>
    <tableColumn id="2" xr3:uid="{7A469E5D-C119-4DA5-8538-9DBD0D77779E}" name="Sales by U.S.-owned foreign affiliates" dataDxfId="35" dataCellStyle="Comma"/>
    <tableColumn id="3" xr3:uid="{BBA75413-468D-45E7-AF47-A8CCD0C0C7DB}" name="Purchases from foreign-owned U.S. affiliates" dataDxfId="34" dataCellStyle="Comma"/>
  </tableColumns>
  <tableStyleInfo name="TableStyleLight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F459FD5-580E-4DA1-97A0-D42CC4872F8A}" name="Table128115" displayName="Table128115" ref="A10:F23" totalsRowShown="0" headerRowDxfId="1288" dataDxfId="1286" headerRowBorderDxfId="1287" tableBorderDxfId="1285" totalsRowBorderDxfId="1284">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5ECB7C2E-3F0D-4C11-A083-78C0E8806397}" name="Type of service" dataDxfId="1283"/>
    <tableColumn id="2" xr3:uid="{8862CD54-0D84-4FB9-B678-E485D99D875B}" name="2020" dataDxfId="1282"/>
    <tableColumn id="3" xr3:uid="{590B862F-216D-4973-BFB3-BAD8F4213CFA}" name="2021" dataDxfId="1281"/>
    <tableColumn id="4" xr3:uid="{9F0FC80B-732C-4109-93F9-369CD5F97BC1}" name="2022" dataDxfId="1280"/>
    <tableColumn id="5" xr3:uid="{C301FC74-E451-4298-928C-E9E6BD92D2D1}" name="2023" dataDxfId="1279"/>
    <tableColumn id="6" xr3:uid="{A3B51DDE-3618-449F-BC9C-817AFEBE459C}" name="2024" dataDxfId="1278"/>
  </tableColumns>
  <tableStyleInfo name="TableStyleLight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B5FB1C55-5434-4154-862D-F24A258B9595}" name="Table139116" displayName="Table139116" ref="A30:F43" totalsRowShown="0" headerRowDxfId="1277" dataDxfId="1275" headerRowBorderDxfId="1276" tableBorderDxfId="1274" totalsRowBorderDxfId="1273">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6F9E62DE-9FD3-42E1-9FB7-A8F65BD5C81A}" name="Type of service" dataDxfId="1272">
      <calculatedColumnFormula>A11</calculatedColumnFormula>
    </tableColumn>
    <tableColumn id="2" xr3:uid="{1084289C-7D74-458C-BF90-3A1A2E8911E5}" name="2020" dataDxfId="1271">
      <calculatedColumnFormula>IFERROR(B11/B$23*100, "n.c.")</calculatedColumnFormula>
    </tableColumn>
    <tableColumn id="3" xr3:uid="{50B0F498-B49F-402D-9671-1603EBD00617}" name="2021" dataDxfId="1270">
      <calculatedColumnFormula>IFERROR(C11/C$23*100, "n.c.")</calculatedColumnFormula>
    </tableColumn>
    <tableColumn id="4" xr3:uid="{1D7EAAC6-EAFC-44CD-B158-A50A1A010A68}" name="2022" dataDxfId="1269">
      <calculatedColumnFormula>IFERROR(D11/D$23*100, "n.c.")</calculatedColumnFormula>
    </tableColumn>
    <tableColumn id="5" xr3:uid="{D1D72E68-0898-4C3D-8C2A-25AC8DFD1013}" name="2023" dataDxfId="1268">
      <calculatedColumnFormula>IFERROR(E11/E$23*100, "n.c.")</calculatedColumnFormula>
    </tableColumn>
    <tableColumn id="6" xr3:uid="{C1F33F25-C0DB-40D5-B3F2-72AAD2E2F40B}" name="2024" dataDxfId="1267">
      <calculatedColumnFormula>IFERROR(F11/F$23*100, "n.c.")</calculatedColumnFormula>
    </tableColumn>
  </tableColumns>
  <tableStyleInfo name="TableStyleLight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482FDAC2-2768-4918-8321-F74927F50B95}" name="Table1410117" displayName="Table1410117" ref="A50:F63" totalsRowShown="0" headerRowDxfId="1266" dataDxfId="1264" headerRowBorderDxfId="1265" tableBorderDxfId="1263" totalsRowBorderDxfId="1262">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53C99E20-5A16-4917-8FA1-A2DC5A0DB4CD}" name="Type of service" dataDxfId="1261">
      <calculatedColumnFormula>A31</calculatedColumnFormula>
    </tableColumn>
    <tableColumn id="2" xr3:uid="{C1509973-4163-4D7C-82DE-058FAF306124}" name="2020–21" dataDxfId="1260">
      <calculatedColumnFormula>IFERROR(C11-B11,"n.c.")</calculatedColumnFormula>
    </tableColumn>
    <tableColumn id="3" xr3:uid="{CCC311BD-C44B-4CA7-AD48-4D1F65FC4DA9}" name="2021–22" dataDxfId="1259">
      <calculatedColumnFormula>IFERROR(D11-C11,"n.c.")</calculatedColumnFormula>
    </tableColumn>
    <tableColumn id="4" xr3:uid="{F1F7F79E-EC0D-4D97-8EED-0BDF8CAC3C85}" name="2022–23" dataDxfId="1258">
      <calculatedColumnFormula>IFERROR(E11-D11,"n.c.")</calculatedColumnFormula>
    </tableColumn>
    <tableColumn id="5" xr3:uid="{A7F2EE6A-B4AA-4471-88F9-07199B72D7A1}" name="2023–24" dataDxfId="1257">
      <calculatedColumnFormula>IFERROR(F11-E11,"n.c.")</calculatedColumnFormula>
    </tableColumn>
    <tableColumn id="6" xr3:uid="{6B54E033-D86D-4A33-8A82-40DC19FB40E2}" name="2020–24" dataDxfId="1256">
      <calculatedColumnFormula>IFERROR(F11-B11,"n.c.")</calculatedColumnFormula>
    </tableColumn>
  </tableColumns>
  <tableStyleInfo name="TableStyleLight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3C31D9F7-310E-482A-901F-9C1DFFCB0475}" name="Table15110118" displayName="Table15110118" ref="A70:F83" totalsRowShown="0" headerRowDxfId="1255" dataDxfId="1253" headerRowBorderDxfId="1254" tableBorderDxfId="1252" totalsRowBorderDxfId="1251">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E62E2A7C-863F-43EE-96B2-8368E8A364AF}" name="Type of service" dataDxfId="1250">
      <calculatedColumnFormula>A51</calculatedColumnFormula>
    </tableColumn>
    <tableColumn id="2" xr3:uid="{8D36C9EB-E2E9-4C8A-82E4-E84A5A3A599E}" name="2020–21" dataDxfId="1249">
      <calculatedColumnFormula>IFERROR((C11-B11)/B11*100,"n.c.")</calculatedColumnFormula>
    </tableColumn>
    <tableColumn id="3" xr3:uid="{F0747607-1DEE-4188-A95E-DEB266BCA46A}" name="2021–22" dataDxfId="1248">
      <calculatedColumnFormula>IFERROR((D11-C11)/C11*100,"n.c.")</calculatedColumnFormula>
    </tableColumn>
    <tableColumn id="4" xr3:uid="{4FA07711-7C98-4647-9400-936772961CE6}" name="2022–23" dataDxfId="1247">
      <calculatedColumnFormula>IFERROR((E11-D11)/D11*100,"n.c.")</calculatedColumnFormula>
    </tableColumn>
    <tableColumn id="5" xr3:uid="{F753E473-2F72-46A3-BA94-D7DED88FF182}" name="2023–24" dataDxfId="1246">
      <calculatedColumnFormula>IFERROR((F11-E11)/E11*100,"n.c.")</calculatedColumnFormula>
    </tableColumn>
    <tableColumn id="6" xr3:uid="{38AF4C31-D6A6-4876-B12F-A52DFD501095}" name="2020–24" dataDxfId="1245">
      <calculatedColumnFormula>IFERROR((F11-B11)/B11*100,"n.c.")</calculatedColumnFormula>
    </tableColumn>
  </tableColumns>
  <tableStyleInfo name="TableStyleLight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5956BEFA-5DB4-4244-B8A1-E95929291BA4}" name="Table16111119" displayName="Table16111119" ref="A92:F105" totalsRowShown="0" headerRowDxfId="1244" dataDxfId="1242" headerRowBorderDxfId="1243" tableBorderDxfId="1241" totalsRowBorderDxfId="1240">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4222B35B-2912-488D-827D-6D9EACAD85AE}" name="Type of service" dataDxfId="1239"/>
    <tableColumn id="2" xr3:uid="{5D448CFB-0084-4F33-A2F8-D2AA0FC8D9A1}" name="2020" dataDxfId="1238"/>
    <tableColumn id="3" xr3:uid="{936FA7ED-264A-430A-B980-C4940FCFCF7F}" name="2021" dataDxfId="1237"/>
    <tableColumn id="4" xr3:uid="{D7E9F1D7-77C1-42E7-B3C0-8B85644BA4A1}" name="2022" dataDxfId="1236"/>
    <tableColumn id="5" xr3:uid="{0A67A036-DBC2-4EE1-8C53-8109395C4068}" name="2023" dataDxfId="1235"/>
    <tableColumn id="6" xr3:uid="{BE161736-42E0-4595-8CA6-92D090FA065B}" name="2024" dataDxfId="1234"/>
  </tableColumns>
  <tableStyleInfo name="TableStyleLight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1A124A51-D6CB-4473-B5F0-C50ACFDCB3FB}" name="Table17112120" displayName="Table17112120" ref="A112:F125" totalsRowShown="0" headerRowDxfId="1233" dataDxfId="1231" headerRowBorderDxfId="1232" tableBorderDxfId="1230" totalsRowBorderDxfId="1229">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7D868EB4-9DD9-4D97-9600-5FD3CFB8FAE6}" name="Type of service" dataDxfId="1228">
      <calculatedColumnFormula>A93</calculatedColumnFormula>
    </tableColumn>
    <tableColumn id="2" xr3:uid="{5DDBB1AD-EBFB-4C25-8635-7B19B44F9C04}" name="2020" dataDxfId="1227">
      <calculatedColumnFormula>IFERROR(B93/B$105*100, "n.c.")</calculatedColumnFormula>
    </tableColumn>
    <tableColumn id="3" xr3:uid="{53B9FD6D-A59A-445C-8F96-788BCB8007D5}" name="2021" dataDxfId="1226">
      <calculatedColumnFormula>IFERROR(C93/C$105*100, "n.c.")</calculatedColumnFormula>
    </tableColumn>
    <tableColumn id="4" xr3:uid="{9BD6F749-A619-42E2-B08C-B265F359957D}" name="2022" dataDxfId="1225">
      <calculatedColumnFormula>IFERROR(D93/D$105*100, "n.c.")</calculatedColumnFormula>
    </tableColumn>
    <tableColumn id="5" xr3:uid="{AA33B4EB-1854-4DCF-A112-0D702F01F2B9}" name="2023" dataDxfId="1224">
      <calculatedColumnFormula>IFERROR(E93/E$105*100, "n.c.")</calculatedColumnFormula>
    </tableColumn>
    <tableColumn id="6" xr3:uid="{482FA950-FEAE-492B-86DF-6C5A08D726D7}" name="2024" dataDxfId="1223">
      <calculatedColumnFormula>IFERROR(F93/F$105*100, "n.c.")</calculatedColumnFormula>
    </tableColumn>
  </tableColumns>
  <tableStyleInfo name="TableStyleLight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528D7CAD-E69C-46E4-95E5-7B3390944324}" name="Table18113121" displayName="Table18113121" ref="A132:F145" totalsRowShown="0" headerRowDxfId="1222" dataDxfId="1220" headerRowBorderDxfId="1221" tableBorderDxfId="1219" totalsRowBorderDxfId="1218">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7C2BD338-BE3F-4349-A4A8-E83049BFC313}" name="Type of service" dataDxfId="1217">
      <calculatedColumnFormula>A113</calculatedColumnFormula>
    </tableColumn>
    <tableColumn id="2" xr3:uid="{D25186A8-C9CB-4A59-834A-C633758EE5E0}" name="2020–21" dataDxfId="1216">
      <calculatedColumnFormula>IFERROR(C93-B93,"n.c.")</calculatedColumnFormula>
    </tableColumn>
    <tableColumn id="3" xr3:uid="{114528A4-DE6F-4FCF-A6FB-470D5B6BC508}" name="2021–22" dataDxfId="1215">
      <calculatedColumnFormula>IFERROR(D93-C93,"n.c.")</calculatedColumnFormula>
    </tableColumn>
    <tableColumn id="4" xr3:uid="{B4D7F4D0-A2B9-4C8D-B3C3-68E83ACF311F}" name="2022–23" dataDxfId="1214">
      <calculatedColumnFormula>IFERROR(E93-D93,"n.c.")</calculatedColumnFormula>
    </tableColumn>
    <tableColumn id="5" xr3:uid="{1890701A-059F-4062-B825-E052BE9381B3}" name="2023–24" dataDxfId="1213">
      <calculatedColumnFormula>IFERROR(F93-E93,"n.c.")</calculatedColumnFormula>
    </tableColumn>
    <tableColumn id="6" xr3:uid="{6A717D70-DD3C-4CD4-A1DD-A3BCF9689CBB}" name="2020–24" dataDxfId="1212">
      <calculatedColumnFormula>IFERROR(F93-B93,"n.c.")</calculatedColumnFormula>
    </tableColumn>
  </tableColumns>
  <tableStyleInfo name="TableStyleLight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1D8770A9-4E80-4BA4-82C8-78C1AED46567}" name="Table19114122" displayName="Table19114122" ref="A152:F165" totalsRowShown="0" headerRowDxfId="1211" dataDxfId="1209" headerRowBorderDxfId="1210" tableBorderDxfId="1208" totalsRowBorderDxfId="1207">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51BA8D01-6242-47BA-93F5-ABC4CD375801}" name="Type of service" dataDxfId="1206">
      <calculatedColumnFormula>A133</calculatedColumnFormula>
    </tableColumn>
    <tableColumn id="2" xr3:uid="{5CF992F2-0CD0-40DF-89AC-436E792B0FBC}" name="2020–21" dataDxfId="1205">
      <calculatedColumnFormula>IFERROR((C93-B93)/B93*100,"n.c.")</calculatedColumnFormula>
    </tableColumn>
    <tableColumn id="3" xr3:uid="{B945E162-159F-4349-9954-DC016CA9B4D2}" name="2021–22" dataDxfId="1204">
      <calculatedColumnFormula>IFERROR((D93-C93)/C93*100,"n.c.")</calculatedColumnFormula>
    </tableColumn>
    <tableColumn id="4" xr3:uid="{C17A1E3C-EFA6-4366-95EA-78AE800EB2F3}" name="2022–23" dataDxfId="1203">
      <calculatedColumnFormula>IFERROR((E93-D93)/D93*100,"n.c.")</calculatedColumnFormula>
    </tableColumn>
    <tableColumn id="5" xr3:uid="{335065A4-C353-4A74-9711-18B60AF11FC6}" name="2023–24" dataDxfId="1202">
      <calculatedColumnFormula>IFERROR((F93-E93)/E93*100,"n.c.")</calculatedColumnFormula>
    </tableColumn>
    <tableColumn id="6" xr3:uid="{F4E67510-26C8-4126-A341-86391B4596A8}" name="2020–24" dataDxfId="1201">
      <calculatedColumnFormula>IFERROR((F93-B93)/B93*100,"n.c.")</calculatedColumnFormula>
    </tableColumn>
  </tableColumns>
  <tableStyleInfo name="TableStyleLight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B8A9CD09-F88D-4E19-9F67-B45AB07BF1ED}" name="Table128115123" displayName="Table128115123" ref="A10:F23" totalsRowShown="0" headerRowDxfId="1200" dataDxfId="1198" headerRowBorderDxfId="1199" tableBorderDxfId="1197" totalsRowBorderDxfId="1196">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501485AA-C102-44F4-949B-C2D714B84E78}" name="Type of service" dataDxfId="1195"/>
    <tableColumn id="2" xr3:uid="{C0E31A19-0EA3-4841-AE72-95A342EB39FD}" name="2020" dataDxfId="1194"/>
    <tableColumn id="3" xr3:uid="{EB6258A5-F1C6-4D1E-B0B7-ACB0E5112FB4}" name="2021" dataDxfId="1193"/>
    <tableColumn id="4" xr3:uid="{78B4EEB1-8426-45FE-91D2-86958EE729D8}" name="2022" dataDxfId="1192"/>
    <tableColumn id="5" xr3:uid="{3F485135-E5B9-40C0-81A4-995A79DE85C3}" name="2023" dataDxfId="1191"/>
    <tableColumn id="6" xr3:uid="{903E77D2-17BB-45D0-889F-995A4DC15F80}" name="2024" dataDxfId="1190"/>
  </tableColumns>
  <tableStyleInfo name="TableStyleLight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39E96F2B-8903-456F-A46C-1895D05F4337}" name="Table139116124" displayName="Table139116124" ref="A30:F43" totalsRowShown="0" headerRowDxfId="1189" dataDxfId="1187" headerRowBorderDxfId="1188" tableBorderDxfId="1186" totalsRowBorderDxfId="1185">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0F791DE6-D6A1-479D-B443-7A320FBA080B}" name="Type of service" dataDxfId="1184">
      <calculatedColumnFormula>A11</calculatedColumnFormula>
    </tableColumn>
    <tableColumn id="2" xr3:uid="{8D86030E-3BF2-4DED-B837-BA7264095BEE}" name="2020" dataDxfId="1183">
      <calculatedColumnFormula>IFERROR(B11/B$23*100, "n.c.")</calculatedColumnFormula>
    </tableColumn>
    <tableColumn id="3" xr3:uid="{23AD96DD-B1C7-4592-AA01-3643FD8749A4}" name="2021" dataDxfId="1182">
      <calculatedColumnFormula>IFERROR(C11/C$23*100, "n.c.")</calculatedColumnFormula>
    </tableColumn>
    <tableColumn id="4" xr3:uid="{A6934A2E-5240-4FF9-A721-420ACA386607}" name="2022" dataDxfId="1181">
      <calculatedColumnFormula>IFERROR(D11/D$23*100, "n.c.")</calculatedColumnFormula>
    </tableColumn>
    <tableColumn id="5" xr3:uid="{F2C4FB3E-CE93-48AB-B6E4-842BFEF215CF}" name="2023" dataDxfId="1180">
      <calculatedColumnFormula>IFERROR(E11/E$23*100, "n.c.")</calculatedColumnFormula>
    </tableColumn>
    <tableColumn id="6" xr3:uid="{6295A1AA-40B8-4AA9-93A4-299FBB747481}" name="2024" dataDxfId="1179">
      <calculatedColumnFormula>IFERROR(F11/F$23*100, "n.c.")</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3E2428D4-1BEF-41B4-B065-FD804228D2E2}" name="Table70" displayName="Table70" ref="A71:C82" totalsRowShown="0" headerRowDxfId="25" dataDxfId="24" headerRowBorderDxfId="30" tableBorderDxfId="31" totalsRowBorderDxfId="29">
  <tableColumns count="3">
    <tableColumn id="1" xr3:uid="{27DD4B23-FAA6-4591-8F21-D7CAEB8B99C8}" name="Type of industry" dataDxfId="28" dataCellStyle="Comma"/>
    <tableColumn id="2" xr3:uid="{94ACED72-F3E4-43DA-A561-F3DF27F22207}" name="Million $" dataDxfId="27" dataCellStyle="Comma"/>
    <tableColumn id="3" xr3:uid="{75540CE4-9926-42ED-B7AC-1FF77953B48E}" name="Share of total (%)" dataDxfId="26" dataCellStyle="Comma"/>
  </tableColumns>
  <tableStyleInfo name="TableStyleLight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75468E39-D1C8-49A9-B58D-A1B0E3DBAAA7}" name="Table1410117125" displayName="Table1410117125" ref="A50:F63" totalsRowShown="0" headerRowDxfId="1178" dataDxfId="1176" headerRowBorderDxfId="1177" tableBorderDxfId="1175" totalsRowBorderDxfId="1174">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47F3BFBE-6BE3-4E8E-BD13-CFDCACAED1F5}" name="Type of service" dataDxfId="1173">
      <calculatedColumnFormula>A31</calculatedColumnFormula>
    </tableColumn>
    <tableColumn id="2" xr3:uid="{E285A553-7068-4F8E-B0C4-4FC1CB8F2D87}" name="2020–21" dataDxfId="1172">
      <calculatedColumnFormula>IFERROR(C11-B11,"n.c.")</calculatedColumnFormula>
    </tableColumn>
    <tableColumn id="3" xr3:uid="{A60CE931-8D48-4071-B8D3-E3226373A42F}" name="2021–22" dataDxfId="1171">
      <calculatedColumnFormula>IFERROR(D11-C11,"n.c.")</calculatedColumnFormula>
    </tableColumn>
    <tableColumn id="4" xr3:uid="{1BC3C836-B048-40BC-AF99-00578EF56F30}" name="2022–23" dataDxfId="1170">
      <calculatedColumnFormula>IFERROR(E11-D11,"n.c.")</calculatedColumnFormula>
    </tableColumn>
    <tableColumn id="5" xr3:uid="{9039A136-AF59-4DF8-9E83-7ECAA0EC4B57}" name="2023–24" dataDxfId="1169">
      <calculatedColumnFormula>IFERROR(F11-E11,"n.c.")</calculatedColumnFormula>
    </tableColumn>
    <tableColumn id="6" xr3:uid="{D2393CEC-9E33-452C-A779-F4CF06402B56}" name="2020–24" dataDxfId="1168">
      <calculatedColumnFormula>IFERROR(F11-B11,"n.c.")</calculatedColumnFormula>
    </tableColumn>
  </tableColumns>
  <tableStyleInfo name="TableStyleLight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F3501CF5-08FB-4072-A3F3-7EDA5545EBAF}" name="Table15110118126" displayName="Table15110118126" ref="A70:F83" totalsRowShown="0" headerRowDxfId="1167" dataDxfId="1165" headerRowBorderDxfId="1166" tableBorderDxfId="1164" totalsRowBorderDxfId="1163">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33B0F0B3-8231-460E-9F14-AB0911DF52F3}" name="Type of service" dataDxfId="1162">
      <calculatedColumnFormula>A51</calculatedColumnFormula>
    </tableColumn>
    <tableColumn id="2" xr3:uid="{8F0B7D40-515B-4AB6-9377-E9BE47F5838D}" name="2020–21" dataDxfId="1161">
      <calculatedColumnFormula>IFERROR((C11-B11)/B11*100,"n.c.")</calculatedColumnFormula>
    </tableColumn>
    <tableColumn id="3" xr3:uid="{B73CBFD5-0BC3-441D-A1E3-69D01274B711}" name="2021–22" dataDxfId="1160">
      <calculatedColumnFormula>IFERROR((D11-C11)/C11*100,"n.c.")</calculatedColumnFormula>
    </tableColumn>
    <tableColumn id="4" xr3:uid="{E80C2DD6-70E7-47CD-9A27-17C68E24828A}" name="2022–23" dataDxfId="1159">
      <calculatedColumnFormula>IFERROR((E11-D11)/D11*100,"n.c.")</calculatedColumnFormula>
    </tableColumn>
    <tableColumn id="5" xr3:uid="{2CB8C5A7-DAF0-47D3-8AF2-54CDB645B235}" name="2023–24" dataDxfId="1158">
      <calculatedColumnFormula>IFERROR((F11-E11)/E11*100,"n.c.")</calculatedColumnFormula>
    </tableColumn>
    <tableColumn id="6" xr3:uid="{335119F4-1154-42C3-89F1-0F5545B2C7BF}" name="2020–24" dataDxfId="1157">
      <calculatedColumnFormula>IFERROR((F11-B11)/B11*100,"n.c.")</calculatedColumnFormula>
    </tableColumn>
  </tableColumns>
  <tableStyleInfo name="TableStyleLight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A35E5277-7A9E-4675-8D23-2C61A5C034F9}" name="Table16111119127" displayName="Table16111119127" ref="A92:F105" totalsRowShown="0" headerRowDxfId="1156" dataDxfId="1154" headerRowBorderDxfId="1155" tableBorderDxfId="1153" totalsRowBorderDxfId="1152">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6A399CDF-D7D1-449F-B131-E964532EE9C2}" name="Type of service" dataDxfId="1151"/>
    <tableColumn id="2" xr3:uid="{11640CF9-89BC-44FC-A115-A5E4768348BB}" name="2020" dataDxfId="1150"/>
    <tableColumn id="3" xr3:uid="{62F5B659-E9E5-49EB-B555-7A1CF47A7B89}" name="2021" dataDxfId="1149"/>
    <tableColumn id="4" xr3:uid="{D8D777F6-626E-44F5-911A-FF127FA6F167}" name="2022" dataDxfId="1148"/>
    <tableColumn id="5" xr3:uid="{A2E58251-7CEC-442F-8FC5-44F63FBCC3CF}" name="2023" dataDxfId="1147"/>
    <tableColumn id="6" xr3:uid="{B270BD24-5764-47EF-968A-2566F74DE3F1}" name="2024" dataDxfId="1146"/>
  </tableColumns>
  <tableStyleInfo name="TableStyleLight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71EC20A4-0784-4EA8-AD0F-8036C15BDACA}" name="Table17112120128" displayName="Table17112120128" ref="A112:F125" totalsRowShown="0" headerRowDxfId="1145" dataDxfId="1143" headerRowBorderDxfId="1144" tableBorderDxfId="1142" totalsRowBorderDxfId="1141">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3B638114-7BE3-4851-8263-87382256780F}" name="Type of service" dataDxfId="1140">
      <calculatedColumnFormula>A93</calculatedColumnFormula>
    </tableColumn>
    <tableColumn id="2" xr3:uid="{8336AC53-4BFA-4AF6-B3A4-61BC3D60F92B}" name="2020" dataDxfId="1139">
      <calculatedColumnFormula>IFERROR(B93/B$105*100, "n.c.")</calculatedColumnFormula>
    </tableColumn>
    <tableColumn id="3" xr3:uid="{820CF16A-D550-4932-BC14-E4225E59F6CC}" name="2021" dataDxfId="1138">
      <calculatedColumnFormula>IFERROR(C93/C$105*100, "n.c.")</calculatedColumnFormula>
    </tableColumn>
    <tableColumn id="4" xr3:uid="{700EE50B-BB3C-4AEC-B715-9D7007EF336C}" name="2022" dataDxfId="1137">
      <calculatedColumnFormula>IFERROR(D93/D$105*100, "n.c.")</calculatedColumnFormula>
    </tableColumn>
    <tableColumn id="5" xr3:uid="{D45B2103-59A4-4473-85BF-0B175661CB89}" name="2023" dataDxfId="1136">
      <calculatedColumnFormula>IFERROR(E93/E$105*100, "n.c.")</calculatedColumnFormula>
    </tableColumn>
    <tableColumn id="6" xr3:uid="{088F70CC-476A-4CDD-BD93-585D9B8968CB}" name="2024" dataDxfId="1135">
      <calculatedColumnFormula>IFERROR(F93/F$105*100, "n.c.")</calculatedColumnFormula>
    </tableColumn>
  </tableColumns>
  <tableStyleInfo name="TableStyleLight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A667BDEF-F074-4A94-A386-6F6CEFB622A7}" name="Table18113121129" displayName="Table18113121129" ref="A132:F145" totalsRowShown="0" headerRowDxfId="1134" dataDxfId="1132" headerRowBorderDxfId="1133" tableBorderDxfId="1131" totalsRowBorderDxfId="1130">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CBE2B770-1437-421A-8D6B-44B1F8731290}" name="Type of service" dataDxfId="1129">
      <calculatedColumnFormula>A113</calculatedColumnFormula>
    </tableColumn>
    <tableColumn id="2" xr3:uid="{F5E0D0E9-2FD8-47B3-A23E-C0B61303765B}" name="2020–21" dataDxfId="1128">
      <calculatedColumnFormula>IFERROR(C93-B93,"n.c.")</calculatedColumnFormula>
    </tableColumn>
    <tableColumn id="3" xr3:uid="{0D4CF8F7-B6A3-4D8C-B6FB-5C2D0F2357D1}" name="2021–22" dataDxfId="1127">
      <calculatedColumnFormula>IFERROR(D93-C93,"n.c.")</calculatedColumnFormula>
    </tableColumn>
    <tableColumn id="4" xr3:uid="{E84C76F0-AA69-4895-87AC-CF150514032A}" name="2022–23" dataDxfId="1126">
      <calculatedColumnFormula>IFERROR(E93-D93,"n.c.")</calculatedColumnFormula>
    </tableColumn>
    <tableColumn id="5" xr3:uid="{7EB488CB-B725-4D5D-9D27-B8A8A8808A80}" name="2023–24" dataDxfId="1125">
      <calculatedColumnFormula>IFERROR(F93-E93,"n.c.")</calculatedColumnFormula>
    </tableColumn>
    <tableColumn id="6" xr3:uid="{A01FED59-9173-4326-95C3-0B2DB3542A14}" name="2020–24" dataDxfId="1124">
      <calculatedColumnFormula>IFERROR(F93-B93,"n.c.")</calculatedColumnFormula>
    </tableColumn>
  </tableColumns>
  <tableStyleInfo name="TableStyleLight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E52631EF-4064-4B26-AAB3-B5AFB965178E}" name="Table19114122130" displayName="Table19114122130" ref="A152:F165" totalsRowShown="0" headerRowDxfId="1123" dataDxfId="1121" headerRowBorderDxfId="1122" tableBorderDxfId="1120" totalsRowBorderDxfId="1119">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60B5805A-A0AF-4FE5-B2E0-CDB2B4F02360}" name="Type of service" dataDxfId="1118">
      <calculatedColumnFormula>A133</calculatedColumnFormula>
    </tableColumn>
    <tableColumn id="2" xr3:uid="{C86A5AF8-7A15-48A8-844B-444C042C7150}" name="2020–21" dataDxfId="1117">
      <calculatedColumnFormula>IFERROR((C93-B93)/B93*100,"n.c.")</calculatedColumnFormula>
    </tableColumn>
    <tableColumn id="3" xr3:uid="{6D4F9910-4050-4F9D-BFF0-554D37F2030A}" name="2021–22" dataDxfId="1116">
      <calculatedColumnFormula>IFERROR((D93-C93)/C93*100,"n.c.")</calculatedColumnFormula>
    </tableColumn>
    <tableColumn id="4" xr3:uid="{8D77F2CD-71B1-4CFE-9C0D-EC31DF36F26E}" name="2022–23" dataDxfId="1115">
      <calculatedColumnFormula>IFERROR((E93-D93)/D93*100,"n.c.")</calculatedColumnFormula>
    </tableColumn>
    <tableColumn id="5" xr3:uid="{E87CE5FA-B80C-42F3-90F9-9B8A4A299846}" name="2023–24" dataDxfId="1114">
      <calculatedColumnFormula>IFERROR((F93-E93)/E93*100,"n.c.")</calculatedColumnFormula>
    </tableColumn>
    <tableColumn id="6" xr3:uid="{0B26F162-A9F3-431B-8CFA-E858E7C95326}" name="2020–24" dataDxfId="1113">
      <calculatedColumnFormula>IFERROR((F93-B93)/B93*100,"n.c.")</calculatedColumnFormula>
    </tableColumn>
  </tableColumns>
  <tableStyleInfo name="TableStyleLight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3C6C785-2BB4-4D50-AF97-D8CCF35EBA18}" name="Table128115123131" displayName="Table128115123131" ref="A10:F23" totalsRowShown="0" headerRowDxfId="1112" dataDxfId="1110" headerRowBorderDxfId="1111" tableBorderDxfId="1109" totalsRowBorderDxfId="1108">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57B2DB9B-FEFC-44AD-B67C-91F544BCE318}" name="Type of service" dataDxfId="1107"/>
    <tableColumn id="2" xr3:uid="{A7134A51-3315-4E67-952D-1F1AF61B0B2C}" name="2020" dataDxfId="1106"/>
    <tableColumn id="3" xr3:uid="{0B4F20DE-ACD4-4502-95B8-DB179C77B4A6}" name="2021" dataDxfId="1105"/>
    <tableColumn id="4" xr3:uid="{E8753E75-BB01-4B8A-9358-B29F79C5D6BD}" name="2022" dataDxfId="1104"/>
    <tableColumn id="5" xr3:uid="{E02A2A85-480A-41B5-AE5D-6230495B71B3}" name="2023" dataDxfId="1103"/>
    <tableColumn id="6" xr3:uid="{7B6EE50D-E95C-43DD-859D-10021A9C78BC}" name="2024" dataDxfId="1102"/>
  </tableColumns>
  <tableStyleInfo name="TableStyleLight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D4412CEC-378B-429B-96E5-82C3F5EFF12E}" name="Table139116124132" displayName="Table139116124132" ref="A30:F43" totalsRowShown="0" headerRowDxfId="1101" dataDxfId="1099" headerRowBorderDxfId="1100" tableBorderDxfId="1098" totalsRowBorderDxfId="1097">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989F7458-35C8-4DEF-B40E-B97325524047}" name="Type of service" dataDxfId="1096">
      <calculatedColumnFormula>A11</calculatedColumnFormula>
    </tableColumn>
    <tableColumn id="2" xr3:uid="{90B4FF71-D691-43E0-99AB-EF50E0231527}" name="2020" dataDxfId="1095">
      <calculatedColumnFormula>IFERROR(B11/B$23*100, "n.c.")</calculatedColumnFormula>
    </tableColumn>
    <tableColumn id="3" xr3:uid="{FE00EF75-827C-4B92-8AE4-C8447FBED51C}" name="2021" dataDxfId="1094">
      <calculatedColumnFormula>IFERROR(C11/C$23*100, "n.c.")</calculatedColumnFormula>
    </tableColumn>
    <tableColumn id="4" xr3:uid="{BFB48321-0D94-4D01-8BDE-C801E0CBC6CB}" name="2022" dataDxfId="1093">
      <calculatedColumnFormula>IFERROR(D11/D$23*100, "n.c.")</calculatedColumnFormula>
    </tableColumn>
    <tableColumn id="5" xr3:uid="{521A315F-DDEA-4B40-9B98-0D9FCE79E298}" name="2023" dataDxfId="1092">
      <calculatedColumnFormula>IFERROR(E11/E$23*100, "n.c.")</calculatedColumnFormula>
    </tableColumn>
    <tableColumn id="6" xr3:uid="{89720EF0-BA07-4074-9476-7FA1342C8F40}" name="2024" dataDxfId="1091">
      <calculatedColumnFormula>IFERROR(F11/F$23*100, "n.c.")</calculatedColumnFormula>
    </tableColumn>
  </tableColumns>
  <tableStyleInfo name="TableStyleLight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1EADF63A-BFF6-4C0A-8CEA-742C8689DEB6}" name="Table1410117125133" displayName="Table1410117125133" ref="A50:F63" totalsRowShown="0" headerRowDxfId="1090" dataDxfId="1088" headerRowBorderDxfId="1089" tableBorderDxfId="1087" totalsRowBorderDxfId="1086">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1BF549C1-2833-4E25-B8C2-8F945FE15219}" name="Type of service" dataDxfId="1085">
      <calculatedColumnFormula>A31</calculatedColumnFormula>
    </tableColumn>
    <tableColumn id="2" xr3:uid="{FDE963DE-CA98-41FD-A2EA-3E7250DBD65F}" name="2020–21" dataDxfId="1084">
      <calculatedColumnFormula>IFERROR(C11-B11,"n.c.")</calculatedColumnFormula>
    </tableColumn>
    <tableColumn id="3" xr3:uid="{DF0C8F07-ACC9-4B4C-ABC7-EFCA39B9E715}" name="2021–22" dataDxfId="1083">
      <calculatedColumnFormula>IFERROR(D11-C11,"n.c.")</calculatedColumnFormula>
    </tableColumn>
    <tableColumn id="4" xr3:uid="{0748DA9C-9207-46F9-85B6-3A5F5857CA03}" name="2022–23" dataDxfId="1082">
      <calculatedColumnFormula>IFERROR(E11-D11,"n.c.")</calculatedColumnFormula>
    </tableColumn>
    <tableColumn id="5" xr3:uid="{9F2504AD-FA33-4B91-8EE0-D6CE297F6691}" name="2023–24" dataDxfId="1081">
      <calculatedColumnFormula>IFERROR(F11-E11,"n.c.")</calculatedColumnFormula>
    </tableColumn>
    <tableColumn id="6" xr3:uid="{28092904-F228-416B-B45D-3A2447B1EED8}" name="2020–24" dataDxfId="1080">
      <calculatedColumnFormula>IFERROR(F11-B11,"n.c.")</calculatedColumnFormula>
    </tableColumn>
  </tableColumns>
  <tableStyleInfo name="TableStyleLight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8F5911B4-7E21-42FD-B03C-7B2913760E6B}" name="Table15110118126134" displayName="Table15110118126134" ref="A70:F83" totalsRowShown="0" headerRowDxfId="1079" dataDxfId="1077" headerRowBorderDxfId="1078" tableBorderDxfId="1076" totalsRowBorderDxfId="1075">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9092D500-6839-4741-939B-19BB1B5218AD}" name="Type of service" dataDxfId="1074">
      <calculatedColumnFormula>A51</calculatedColumnFormula>
    </tableColumn>
    <tableColumn id="2" xr3:uid="{3104CFC5-E0E4-4C96-BE5A-30594F694194}" name="2020–21" dataDxfId="1073">
      <calculatedColumnFormula>IFERROR((C11-B11)/B11*100,"n.c.")</calculatedColumnFormula>
    </tableColumn>
    <tableColumn id="3" xr3:uid="{3BAF41BF-5C28-4117-92D6-BB9FB010CF03}" name="2021–22" dataDxfId="1072">
      <calculatedColumnFormula>IFERROR((D11-C11)/C11*100,"n.c.")</calculatedColumnFormula>
    </tableColumn>
    <tableColumn id="4" xr3:uid="{2C7419F8-7DBE-4B14-976F-7C2030316F82}" name="2022–23" dataDxfId="1071">
      <calculatedColumnFormula>IFERROR((E11-D11)/D11*100,"n.c.")</calculatedColumnFormula>
    </tableColumn>
    <tableColumn id="5" xr3:uid="{25B56C8A-41A4-43DE-A209-BF65E0EB51BD}" name="2023–24" dataDxfId="1070">
      <calculatedColumnFormula>IFERROR((F11-E11)/E11*100,"n.c.")</calculatedColumnFormula>
    </tableColumn>
    <tableColumn id="6" xr3:uid="{932AF876-E51D-47EA-B06B-A67F7494BA66}" name="2020–24" dataDxfId="1069">
      <calculatedColumnFormula>IFERROR((F11-B11)/B11*100,"n.c.")</calculatedColumnFormula>
    </tableColumn>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44F9B8A-06AC-4128-80A7-E2709B8EB405}" name="Table71" displayName="Table71" ref="A90:C102" totalsRowShown="0" headerRowDxfId="17" dataDxfId="16" headerRowBorderDxfId="22" tableBorderDxfId="23" totalsRowBorderDxfId="21">
  <tableColumns count="3">
    <tableColumn id="1" xr3:uid="{A66CBB34-EB26-46DD-90CA-FE855F5C0DCD}" name="Type of industry" dataDxfId="20"/>
    <tableColumn id="2" xr3:uid="{1C997AA0-41D6-4C65-8171-AB521852D389}" name="Million $" dataDxfId="19" dataCellStyle="Comma"/>
    <tableColumn id="3" xr3:uid="{620736C9-99AA-453D-A0FD-5E7817803A90}" name="Share of total (%)" dataDxfId="18" dataCellStyle="Comma"/>
  </tableColumns>
  <tableStyleInfo name="TableStyleLight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43348072-1807-4249-ADD3-9DA801A3D650}" name="Table16111119127135" displayName="Table16111119127135" ref="A92:F105" totalsRowShown="0" headerRowDxfId="1068" dataDxfId="1066" headerRowBorderDxfId="1067" tableBorderDxfId="1065" totalsRowBorderDxfId="1064">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1C51D7C2-ECC3-4491-BDC6-8F9A308CA89D}" name="Type of service" dataDxfId="1063"/>
    <tableColumn id="2" xr3:uid="{1963A60A-ACC2-4B05-A7AF-A77E8DD7D884}" name="2020" dataDxfId="1062"/>
    <tableColumn id="3" xr3:uid="{A81D2A93-A3B4-4D70-B07A-04F395F10DE8}" name="2021" dataDxfId="1061"/>
    <tableColumn id="4" xr3:uid="{FF4A93A5-C3BE-444D-B548-191B6180B2B0}" name="2022" dataDxfId="1060"/>
    <tableColumn id="5" xr3:uid="{DD2C55DA-D967-4015-B940-DEE199BAA78F}" name="2023" dataDxfId="1059"/>
    <tableColumn id="6" xr3:uid="{3E91481A-DCA4-4529-8A8D-E9D58E29024F}" name="2024" dataDxfId="1058"/>
  </tableColumns>
  <tableStyleInfo name="TableStyleLight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D7BD91-04C9-4516-85E5-8C65AE644E9A}" name="Table17112120128136" displayName="Table17112120128136" ref="A112:F125" totalsRowShown="0" headerRowDxfId="1057" dataDxfId="1055" headerRowBorderDxfId="1056" tableBorderDxfId="1054" totalsRowBorderDxfId="1053">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ED12104F-C6C0-48C4-9703-C729DCD47007}" name="Type of service" dataDxfId="1052">
      <calculatedColumnFormula>A93</calculatedColumnFormula>
    </tableColumn>
    <tableColumn id="2" xr3:uid="{FFCFE7EF-03A8-40A4-9704-DD8F7A36E3CC}" name="2020" dataDxfId="1051">
      <calculatedColumnFormula>IFERROR(B93/B$105*100, "n.c.")</calculatedColumnFormula>
    </tableColumn>
    <tableColumn id="3" xr3:uid="{4F54A09B-BC91-4D5C-8449-D4F2B935A7CE}" name="2021" dataDxfId="1050">
      <calculatedColumnFormula>IFERROR(C93/C$105*100, "n.c.")</calculatedColumnFormula>
    </tableColumn>
    <tableColumn id="4" xr3:uid="{B010F06C-2229-4239-828C-2C539E1400EB}" name="2022" dataDxfId="1049">
      <calculatedColumnFormula>IFERROR(D93/D$105*100, "n.c.")</calculatedColumnFormula>
    </tableColumn>
    <tableColumn id="5" xr3:uid="{3939F03E-6468-4341-A90E-81458320FCC3}" name="2023" dataDxfId="1048">
      <calculatedColumnFormula>IFERROR(E93/E$105*100, "n.c.")</calculatedColumnFormula>
    </tableColumn>
    <tableColumn id="6" xr3:uid="{517CB65B-E7C7-4AB9-BEA5-AC305BF41A64}" name="2024" dataDxfId="1047">
      <calculatedColumnFormula>IFERROR(F93/F$105*100, "n.c.")</calculatedColumnFormula>
    </tableColumn>
  </tableColumns>
  <tableStyleInfo name="TableStyleLight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E2AF505-4624-46B8-9372-B9AF01BA8C67}" name="Table18113121129137" displayName="Table18113121129137" ref="A132:F145" totalsRowShown="0" headerRowDxfId="1046" dataDxfId="1044" headerRowBorderDxfId="1045" tableBorderDxfId="1043" totalsRowBorderDxfId="1042">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613F2A19-8010-47F9-B051-C4CD88FB6762}" name="Type of service" dataDxfId="1041">
      <calculatedColumnFormula>A113</calculatedColumnFormula>
    </tableColumn>
    <tableColumn id="2" xr3:uid="{F04D4653-D842-4D0C-A3D3-45952EC6CB02}" name="2020–21" dataDxfId="1040">
      <calculatedColumnFormula>IFERROR(C93-B93,"n.c.")</calculatedColumnFormula>
    </tableColumn>
    <tableColumn id="3" xr3:uid="{90C4ED21-C1EE-4361-AFCA-BFE5C5470674}" name="2021–22" dataDxfId="1039">
      <calculatedColumnFormula>IFERROR(D93-C93,"n.c.")</calculatedColumnFormula>
    </tableColumn>
    <tableColumn id="4" xr3:uid="{7F59F1FE-00D6-43FC-9D16-4AEAA5CE70BA}" name="2022–23" dataDxfId="1038">
      <calculatedColumnFormula>IFERROR(E93-D93,"n.c.")</calculatedColumnFormula>
    </tableColumn>
    <tableColumn id="5" xr3:uid="{C4E836F4-688C-4444-B6A6-174734D01735}" name="2023–24" dataDxfId="1037">
      <calculatedColumnFormula>IFERROR(F93-E93,"n.c.")</calculatedColumnFormula>
    </tableColumn>
    <tableColumn id="6" xr3:uid="{D66A0ACA-CE7F-42A0-9F71-A0FD89069623}" name="2020–24" dataDxfId="1036">
      <calculatedColumnFormula>IFERROR(F93-B93,"n.c.")</calculatedColumnFormula>
    </tableColumn>
  </tableColumns>
  <tableStyleInfo name="TableStyleLight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B9719FAB-2B51-4294-91B1-BCCD99F4E09A}" name="Table19114122130138" displayName="Table19114122130138" ref="A152:F165" totalsRowShown="0" headerRowDxfId="1035" dataDxfId="1033" headerRowBorderDxfId="1034" tableBorderDxfId="1032" totalsRowBorderDxfId="1031">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5598CD0B-CAB1-4C0A-840D-7F1159AC1357}" name="Type of service" dataDxfId="1030">
      <calculatedColumnFormula>A133</calculatedColumnFormula>
    </tableColumn>
    <tableColumn id="2" xr3:uid="{1FB96709-803A-40D9-878E-D2E19B7425C6}" name="2020–21" dataDxfId="1029">
      <calculatedColumnFormula>IFERROR((C93-B93)/B93*100,"n.c.")</calculatedColumnFormula>
    </tableColumn>
    <tableColumn id="3" xr3:uid="{B0343BBC-9D2E-4EB2-A2EC-47644052C90E}" name="2021–22" dataDxfId="1028">
      <calculatedColumnFormula>IFERROR((D93-C93)/C93*100,"n.c.")</calculatedColumnFormula>
    </tableColumn>
    <tableColumn id="4" xr3:uid="{34033381-D487-4411-8127-979DF8D89242}" name="2022–23" dataDxfId="1027">
      <calculatedColumnFormula>IFERROR((E93-D93)/D93*100,"n.c.")</calculatedColumnFormula>
    </tableColumn>
    <tableColumn id="5" xr3:uid="{ECD8261B-D7B5-4ABD-B92C-0917D8923F47}" name="2023–24" dataDxfId="1026">
      <calculatedColumnFormula>IFERROR((F93-E93)/E93*100,"n.c.")</calculatedColumnFormula>
    </tableColumn>
    <tableColumn id="6" xr3:uid="{B62ECC22-CDFD-4C28-9251-8A98C3A03A90}" name="2020–24" dataDxfId="1025">
      <calculatedColumnFormula>IFERROR((F93-B93)/B93*100,"n.c.")</calculatedColumnFormula>
    </tableColumn>
  </tableColumns>
  <tableStyleInfo name="TableStyleLight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285D06C-3F27-4154-BAA8-BDAFADACE743}" name="Table128115123131139" displayName="Table128115123131139" ref="A10:F23" totalsRowShown="0" headerRowDxfId="1024" dataDxfId="1022" headerRowBorderDxfId="1023" tableBorderDxfId="1021" totalsRowBorderDxfId="1020">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0BA73F95-04B9-4588-8F9E-62A9A48AA406}" name="Type of service" dataDxfId="1019"/>
    <tableColumn id="2" xr3:uid="{B39AA117-982C-4B61-B341-8D7CD34BF68C}" name="2020" dataDxfId="1018"/>
    <tableColumn id="3" xr3:uid="{2B39A2F6-86B3-4F5F-95BF-1803F5C25DDF}" name="2021" dataDxfId="1017"/>
    <tableColumn id="4" xr3:uid="{FA0F765E-9F5C-446F-B27C-8318CF69B6E1}" name="2022" dataDxfId="1016"/>
    <tableColumn id="5" xr3:uid="{785B0D0D-F166-43B3-92A2-87A135ACD91D}" name="2023" dataDxfId="1015"/>
    <tableColumn id="6" xr3:uid="{B5C27D08-70A2-4292-A48F-2793C5F81173}" name="2024" dataDxfId="1014"/>
  </tableColumns>
  <tableStyleInfo name="TableStyleLight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4A7A566-7F16-4950-BA04-8DDE629E99BD}" name="Table139116124132140" displayName="Table139116124132140" ref="A30:F43" totalsRowShown="0" headerRowDxfId="1013" dataDxfId="1011" headerRowBorderDxfId="1012" tableBorderDxfId="1010" totalsRowBorderDxfId="1009">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6235C23C-3EBC-4996-ADBB-549352141CAC}" name="Type of service" dataDxfId="1008">
      <calculatedColumnFormula>A11</calculatedColumnFormula>
    </tableColumn>
    <tableColumn id="2" xr3:uid="{31021944-3C52-4744-87C7-F533F759AD1A}" name="2020" dataDxfId="1007">
      <calculatedColumnFormula>IFERROR(B11/B$23*100, "n.c.")</calculatedColumnFormula>
    </tableColumn>
    <tableColumn id="3" xr3:uid="{34772405-532B-47A4-A2F4-FF2318F46851}" name="2021" dataDxfId="1006">
      <calculatedColumnFormula>IFERROR(C11/C$23*100, "n.c.")</calculatedColumnFormula>
    </tableColumn>
    <tableColumn id="4" xr3:uid="{CB5A9BD7-11F1-4620-9AAA-1CB84BD0A5C6}" name="2022" dataDxfId="1005">
      <calculatedColumnFormula>IFERROR(D11/D$23*100, "n.c.")</calculatedColumnFormula>
    </tableColumn>
    <tableColumn id="5" xr3:uid="{7C63B788-812D-43A7-A20E-52F2CB5E9B1C}" name="2023" dataDxfId="1004">
      <calculatedColumnFormula>IFERROR(E11/E$23*100, "n.c.")</calculatedColumnFormula>
    </tableColumn>
    <tableColumn id="6" xr3:uid="{EA0543AB-4DCC-48BF-862E-C7016440D267}" name="2024" dataDxfId="1003">
      <calculatedColumnFormula>IFERROR(F11/F$23*100, "n.c.")</calculatedColumnFormula>
    </tableColumn>
  </tableColumns>
  <tableStyleInfo name="TableStyleLight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FCE19B56-9E37-4632-B304-40D8838865FB}" name="Table1410117125133141" displayName="Table1410117125133141" ref="A50:F63" totalsRowShown="0" headerRowDxfId="1002" dataDxfId="1000" headerRowBorderDxfId="1001" tableBorderDxfId="999" totalsRowBorderDxfId="998">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9AE06211-E6A8-48C3-80CF-DF724F32D9A8}" name="Type of service" dataDxfId="997">
      <calculatedColumnFormula>A31</calculatedColumnFormula>
    </tableColumn>
    <tableColumn id="2" xr3:uid="{8AE8AAAD-0488-414F-AEA3-1C2DCBAA6ECC}" name="2020–21" dataDxfId="996">
      <calculatedColumnFormula>IFERROR(C11-B11,"n.c.")</calculatedColumnFormula>
    </tableColumn>
    <tableColumn id="3" xr3:uid="{04F860AE-ED5B-483E-950B-4A1C56C75A86}" name="2021–22" dataDxfId="995">
      <calculatedColumnFormula>IFERROR(D11-C11,"n.c.")</calculatedColumnFormula>
    </tableColumn>
    <tableColumn id="4" xr3:uid="{868F2E0A-FFBC-4830-B957-2A06E7888FD5}" name="2022–23" dataDxfId="994">
      <calculatedColumnFormula>IFERROR(E11-D11,"n.c.")</calculatedColumnFormula>
    </tableColumn>
    <tableColumn id="5" xr3:uid="{C7ED362B-2ECC-4FDB-A1CB-3DE4516633E9}" name="2023–24" dataDxfId="993">
      <calculatedColumnFormula>IFERROR(F11-E11,"n.c.")</calculatedColumnFormula>
    </tableColumn>
    <tableColumn id="6" xr3:uid="{55567058-0D6C-47BD-8E54-6DDC23790683}" name="2020–24" dataDxfId="992">
      <calculatedColumnFormula>IFERROR(F11-B11,"n.c.")</calculatedColumnFormula>
    </tableColumn>
  </tableColumns>
  <tableStyleInfo name="TableStyleLight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3593A3D4-82A7-4017-B7EC-BFD848B6B1BB}" name="Table15110118126134142" displayName="Table15110118126134142" ref="A70:F83" totalsRowShown="0" headerRowDxfId="991" dataDxfId="989" headerRowBorderDxfId="990" tableBorderDxfId="988" totalsRowBorderDxfId="987">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B9F6AFAB-287F-4AE9-83EB-0B026CD72837}" name="Type of service" dataDxfId="986">
      <calculatedColumnFormula>A51</calculatedColumnFormula>
    </tableColumn>
    <tableColumn id="2" xr3:uid="{74863F24-E187-4641-B5B3-2F403EECAF9F}" name="2020–21" dataDxfId="985">
      <calculatedColumnFormula>IFERROR((C11-B11)/B11*100,"n.c.")</calculatedColumnFormula>
    </tableColumn>
    <tableColumn id="3" xr3:uid="{A1F7CEED-90B9-4200-A068-7728C8A51AD3}" name="2021–22" dataDxfId="984">
      <calculatedColumnFormula>IFERROR((D11-C11)/C11*100,"n.c.")</calculatedColumnFormula>
    </tableColumn>
    <tableColumn id="4" xr3:uid="{CB171F22-1E1F-4834-B810-03CA4206E3C5}" name="2022–23" dataDxfId="983">
      <calculatedColumnFormula>IFERROR((E11-D11)/D11*100,"n.c.")</calculatedColumnFormula>
    </tableColumn>
    <tableColumn id="5" xr3:uid="{6BD297E0-4786-4667-8E45-E146594D3F6B}" name="2023–24" dataDxfId="982">
      <calculatedColumnFormula>IFERROR((F11-E11)/E11*100,"n.c.")</calculatedColumnFormula>
    </tableColumn>
    <tableColumn id="6" xr3:uid="{66CF2578-F110-4FC6-9280-2D301875EBF3}" name="2020–24" dataDxfId="981">
      <calculatedColumnFormula>IFERROR((F11-B11)/B11*100,"n.c.")</calculatedColumnFormula>
    </tableColumn>
  </tableColumns>
  <tableStyleInfo name="TableStyleLight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490A398-7A22-4374-8723-E474C26F2591}" name="Table16111119127135143" displayName="Table16111119127135143" ref="A92:F105" totalsRowShown="0" headerRowDxfId="980" dataDxfId="978" headerRowBorderDxfId="979" tableBorderDxfId="977" totalsRowBorderDxfId="976">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B4FCDE26-9906-42E3-8DFE-49566D6A98FC}" name="Type of service" dataDxfId="975"/>
    <tableColumn id="2" xr3:uid="{4927059D-62D7-45E9-BB27-CAFBFC8D0D21}" name="2020" dataDxfId="974"/>
    <tableColumn id="3" xr3:uid="{61421423-475A-45D5-81AF-8B22FE750677}" name="2021" dataDxfId="973"/>
    <tableColumn id="4" xr3:uid="{1ABE8FB3-4608-4204-A732-A8CE55F5B0E7}" name="2022" dataDxfId="972"/>
    <tableColumn id="5" xr3:uid="{9DD56385-9AD0-4953-963D-2C142C8FF3AC}" name="2023" dataDxfId="971"/>
    <tableColumn id="6" xr3:uid="{35C41082-3440-47CF-8E14-FC15403D14CD}" name="2024" dataDxfId="970"/>
  </tableColumns>
  <tableStyleInfo name="TableStyleLight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25FDE3B2-A7D2-4975-A2FC-92A9E466F2A7}" name="Table17112120128136144" displayName="Table17112120128136144" ref="A112:F125" totalsRowShown="0" headerRowDxfId="969" dataDxfId="967" headerRowBorderDxfId="968" tableBorderDxfId="966" totalsRowBorderDxfId="965">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8E1D5B08-DDE5-4FBE-B2C4-F852D37B1039}" name="Type of service" dataDxfId="964">
      <calculatedColumnFormula>A93</calculatedColumnFormula>
    </tableColumn>
    <tableColumn id="2" xr3:uid="{3020333A-2CCC-4ABD-ADAB-ACA2A09433FC}" name="2020" dataDxfId="963">
      <calculatedColumnFormula>IFERROR(B93/B$105*100, "n.c.")</calculatedColumnFormula>
    </tableColumn>
    <tableColumn id="3" xr3:uid="{4129E3F3-21E2-47EF-B2C5-F41A5171DF5B}" name="2021" dataDxfId="962">
      <calculatedColumnFormula>IFERROR(C93/C$105*100, "n.c.")</calculatedColumnFormula>
    </tableColumn>
    <tableColumn id="4" xr3:uid="{3EF8F8B4-7E11-4267-A265-4528AE71CE99}" name="2022" dataDxfId="961">
      <calculatedColumnFormula>IFERROR(D93/D$105*100, "n.c.")</calculatedColumnFormula>
    </tableColumn>
    <tableColumn id="5" xr3:uid="{27E7ADBF-FFDC-4181-AA0D-ED1FD0CF022F}" name="2023" dataDxfId="960">
      <calculatedColumnFormula>IFERROR(E93/E$105*100, "n.c.")</calculatedColumnFormula>
    </tableColumn>
    <tableColumn id="6" xr3:uid="{5E7156EB-749E-4E93-AC5E-77A9D57ECED8}" name="2024" dataDxfId="959">
      <calculatedColumnFormula>IFERROR(F93/F$105*100, "n.c.")</calculatedColumn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8816BFB-5396-40F4-9A76-DAE62CE7273A}" name="Table72" displayName="Table72" ref="A110:C122" totalsRowShown="0" headerRowDxfId="9" dataDxfId="8" headerRowBorderDxfId="14" tableBorderDxfId="15" totalsRowBorderDxfId="13">
  <tableColumns count="3">
    <tableColumn id="1" xr3:uid="{DE510863-6687-43F1-8485-FF2B6D3BCF43}" name="Country" dataDxfId="12"/>
    <tableColumn id="2" xr3:uid="{CAE3C82F-8CDC-4388-877E-9C8326551ECA}" name="Billion $" dataDxfId="11" dataCellStyle="Comma"/>
    <tableColumn id="3" xr3:uid="{CC1FD2B5-80D4-464A-B88C-D5571579588D}" name="Share of total (%)" dataDxfId="10" dataCellStyle="Comma"/>
  </tableColumns>
  <tableStyleInfo name="TableStyleLight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280E7A77-F1C4-482B-B87D-457BC06E6DB2}" name="Table18113121129137145" displayName="Table18113121129137145" ref="A132:F145" totalsRowShown="0" headerRowDxfId="958" dataDxfId="956" headerRowBorderDxfId="957" tableBorderDxfId="955" totalsRowBorderDxfId="954">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D6E3E4BE-2292-4C9F-B47A-94002F744C41}" name="Type of service" dataDxfId="953">
      <calculatedColumnFormula>A113</calculatedColumnFormula>
    </tableColumn>
    <tableColumn id="2" xr3:uid="{0979FB7E-6491-4F59-8908-AE39C1AABD45}" name="2020–21" dataDxfId="952">
      <calculatedColumnFormula>IFERROR(C93-B93,"n.c.")</calculatedColumnFormula>
    </tableColumn>
    <tableColumn id="3" xr3:uid="{61A7023E-27DD-435F-B6D0-F06C1D9BF34F}" name="2021–22" dataDxfId="951">
      <calculatedColumnFormula>IFERROR(D93-C93,"n.c.")</calculatedColumnFormula>
    </tableColumn>
    <tableColumn id="4" xr3:uid="{D3C7CF2C-AFB7-4BC1-83A2-D97DBF35DDE4}" name="2022–23" dataDxfId="950">
      <calculatedColumnFormula>IFERROR(E93-D93,"n.c.")</calculatedColumnFormula>
    </tableColumn>
    <tableColumn id="5" xr3:uid="{BEA3B6D1-C73D-42B4-8DCF-21B2B1FE66B5}" name="2023–24" dataDxfId="949">
      <calculatedColumnFormula>IFERROR(F93-E93,"n.c.")</calculatedColumnFormula>
    </tableColumn>
    <tableColumn id="6" xr3:uid="{01F981A5-DAA5-49B5-98F9-B9A2878B8639}" name="2020–24" dataDxfId="948">
      <calculatedColumnFormula>IFERROR(F93-B93,"n.c.")</calculatedColumnFormula>
    </tableColumn>
  </tableColumns>
  <tableStyleInfo name="TableStyleLight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8CDFD957-BAB1-40A1-AA08-A11211E328A7}" name="Table19114122130138146" displayName="Table19114122130138146" ref="A152:F165" totalsRowShown="0" headerRowDxfId="947" dataDxfId="945" headerRowBorderDxfId="946" tableBorderDxfId="944" totalsRowBorderDxfId="943">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7E321110-6AD8-4927-BA89-A0835573F0D5}" name="Type of service" dataDxfId="942">
      <calculatedColumnFormula>A133</calculatedColumnFormula>
    </tableColumn>
    <tableColumn id="2" xr3:uid="{D9B1736E-A834-4A71-9C54-AE90E09324AE}" name="2020–21" dataDxfId="941">
      <calculatedColumnFormula>IFERROR((C93-B93)/B93*100,"n.c.")</calculatedColumnFormula>
    </tableColumn>
    <tableColumn id="3" xr3:uid="{DE243061-7A0A-45CB-A036-3DD18009CEFE}" name="2021–22" dataDxfId="940">
      <calculatedColumnFormula>IFERROR((D93-C93)/C93*100,"n.c.")</calculatedColumnFormula>
    </tableColumn>
    <tableColumn id="4" xr3:uid="{C2E65156-A8E7-4293-AA06-AB9E22511987}" name="2022–23" dataDxfId="939">
      <calculatedColumnFormula>IFERROR((E93-D93)/D93*100,"n.c.")</calculatedColumnFormula>
    </tableColumn>
    <tableColumn id="5" xr3:uid="{798C6A86-3458-47C3-8769-93FB1A87CF17}" name="2023–24" dataDxfId="938">
      <calculatedColumnFormula>IFERROR((F93-E93)/E93*100,"n.c.")</calculatedColumnFormula>
    </tableColumn>
    <tableColumn id="6" xr3:uid="{4B5F73A2-50FA-4EF0-A830-A58DEE72871C}" name="2020–24" dataDxfId="937">
      <calculatedColumnFormula>IFERROR((F93-B93)/B93*100,"n.c.")</calculatedColumnFormula>
    </tableColumn>
  </tableColumns>
  <tableStyleInfo name="TableStyleLight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37AF2467-FBD3-4A23-8A2A-22CB663ED663}" name="Table128115123131139147" displayName="Table128115123131139147" ref="A10:F23" totalsRowShown="0" headerRowDxfId="936" dataDxfId="934" headerRowBorderDxfId="935" tableBorderDxfId="933" totalsRowBorderDxfId="932">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22B5F36E-7593-4785-A62D-BCB8B9C30C40}" name="Type of service" dataDxfId="931"/>
    <tableColumn id="2" xr3:uid="{F105663E-B2A5-4D58-B5BF-408F7B6033DC}" name="2020" dataDxfId="930"/>
    <tableColumn id="3" xr3:uid="{8FE97ADC-5B7B-4DB4-8E3F-233B1A787FD9}" name="2021" dataDxfId="929"/>
    <tableColumn id="4" xr3:uid="{73410975-3E92-45C8-9979-4CC58919E4EA}" name="2022" dataDxfId="928"/>
    <tableColumn id="5" xr3:uid="{B39B597D-9D55-4101-8993-5B13121862DE}" name="2023" dataDxfId="927"/>
    <tableColumn id="6" xr3:uid="{D3785642-B248-4BDD-814B-AC652796F085}" name="2024" dataDxfId="926"/>
  </tableColumns>
  <tableStyleInfo name="TableStyleLight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51EA0E23-271F-4E0A-8BDE-187001920E6A}" name="Table139116124132140148" displayName="Table139116124132140148" ref="A30:F43" totalsRowShown="0" headerRowDxfId="925" dataDxfId="923" headerRowBorderDxfId="924" tableBorderDxfId="922" totalsRowBorderDxfId="921">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6E551103-FF88-4644-BECD-A7C194F6C570}" name="Type of service" dataDxfId="920">
      <calculatedColumnFormula>A11</calculatedColumnFormula>
    </tableColumn>
    <tableColumn id="2" xr3:uid="{706540AF-5CCA-4A6F-B361-E709706320BF}" name="2020" dataDxfId="919">
      <calculatedColumnFormula>IFERROR(B11/B$23*100, "n.c.")</calculatedColumnFormula>
    </tableColumn>
    <tableColumn id="3" xr3:uid="{8451EE0D-1402-4EA6-84CF-3EDA88BE9F91}" name="2021" dataDxfId="918">
      <calculatedColumnFormula>IFERROR(C11/C$23*100, "n.c.")</calculatedColumnFormula>
    </tableColumn>
    <tableColumn id="4" xr3:uid="{A9CCE869-DE4B-4526-9BEA-3F68AF869B34}" name="2022" dataDxfId="917">
      <calculatedColumnFormula>IFERROR(D11/D$23*100, "n.c.")</calculatedColumnFormula>
    </tableColumn>
    <tableColumn id="5" xr3:uid="{06E32DF2-A9BA-4E70-B1F8-FBD0DAAB3885}" name="2023" dataDxfId="916">
      <calculatedColumnFormula>IFERROR(E11/E$23*100, "n.c.")</calculatedColumnFormula>
    </tableColumn>
    <tableColumn id="6" xr3:uid="{B2F9624D-DCDA-43AF-8BCB-D3BFB5374B8F}" name="2024" dataDxfId="915">
      <calculatedColumnFormula>IFERROR(F11/F$23*100, "n.c.")</calculatedColumnFormula>
    </tableColumn>
  </tableColumns>
  <tableStyleInfo name="TableStyleLight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BF5E7168-6D2A-4041-8EC7-C1A695D25C5A}" name="Table1410117125133141149" displayName="Table1410117125133141149" ref="A50:F63" totalsRowShown="0" headerRowDxfId="914" dataDxfId="912" headerRowBorderDxfId="913" tableBorderDxfId="911" totalsRowBorderDxfId="910">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F9A72657-4698-42D6-B3C9-E3CD50D8882E}" name="Type of service" dataDxfId="909">
      <calculatedColumnFormula>A31</calculatedColumnFormula>
    </tableColumn>
    <tableColumn id="2" xr3:uid="{3532A554-0931-4B07-96BC-74D2753089B6}" name="2020–21" dataDxfId="908">
      <calculatedColumnFormula>IFERROR(C11-B11,"n.c.")</calculatedColumnFormula>
    </tableColumn>
    <tableColumn id="3" xr3:uid="{4C47AA42-DBD4-43DA-9C81-7719B03A477D}" name="2021–22" dataDxfId="907">
      <calculatedColumnFormula>IFERROR(D11-C11,"n.c.")</calculatedColumnFormula>
    </tableColumn>
    <tableColumn id="4" xr3:uid="{A962707B-D265-48E5-9ACE-BF12C6CD31CC}" name="2022–23" dataDxfId="906">
      <calculatedColumnFormula>IFERROR(E11-D11,"n.c.")</calculatedColumnFormula>
    </tableColumn>
    <tableColumn id="5" xr3:uid="{1564F444-6E96-4BD1-A281-959EEC5C411A}" name="2023–24" dataDxfId="905">
      <calculatedColumnFormula>IFERROR(F11-E11,"n.c.")</calculatedColumnFormula>
    </tableColumn>
    <tableColumn id="6" xr3:uid="{3BA27177-32FC-404D-9F02-FF76E0755EA0}" name="2020–24" dataDxfId="904">
      <calculatedColumnFormula>IFERROR(F11-B11,"n.c.")</calculatedColumnFormula>
    </tableColumn>
  </tableColumns>
  <tableStyleInfo name="TableStyleLight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F8226D24-E4E1-4BE4-8824-63BB16D3704E}" name="Table15110118126134142150" displayName="Table15110118126134142150" ref="A70:F83" totalsRowShown="0" headerRowDxfId="903" dataDxfId="901" headerRowBorderDxfId="902" tableBorderDxfId="900" totalsRowBorderDxfId="899">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2DE7A288-B8A4-407B-AA10-45DC51CBA22E}" name="Type of service" dataDxfId="898">
      <calculatedColumnFormula>A51</calculatedColumnFormula>
    </tableColumn>
    <tableColumn id="2" xr3:uid="{63C7D965-9C9B-4207-893E-C7C87908C2A9}" name="2020–21" dataDxfId="897">
      <calculatedColumnFormula>IFERROR((C11-B11)/B11*100,"n.c.")</calculatedColumnFormula>
    </tableColumn>
    <tableColumn id="3" xr3:uid="{69622B5D-62EE-42FB-9C0E-740BB9D2FC06}" name="2021–22" dataDxfId="896">
      <calculatedColumnFormula>IFERROR((D11-C11)/C11*100,"n.c.")</calculatedColumnFormula>
    </tableColumn>
    <tableColumn id="4" xr3:uid="{2BB8A68D-0FFF-475C-97CC-C2F14A4A78CC}" name="2022–23" dataDxfId="895">
      <calculatedColumnFormula>IFERROR((E11-D11)/D11*100,"n.c.")</calculatedColumnFormula>
    </tableColumn>
    <tableColumn id="5" xr3:uid="{66E9A0D0-20DE-463C-900D-D91163266BBD}" name="2023–24" dataDxfId="894">
      <calculatedColumnFormula>IFERROR((F11-E11)/E11*100,"n.c.")</calculatedColumnFormula>
    </tableColumn>
    <tableColumn id="6" xr3:uid="{7A9970B1-0ACB-481D-901E-165AA452A9BF}" name="2020–24" dataDxfId="893">
      <calculatedColumnFormula>IFERROR((F11-B11)/B11*100,"n.c.")</calculatedColumnFormula>
    </tableColumn>
  </tableColumns>
  <tableStyleInfo name="TableStyleLight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865CE897-F263-4CE5-9B0B-71AE22B9EC42}" name="Table16111119127135143151" displayName="Table16111119127135143151" ref="A92:F105" totalsRowShown="0" headerRowDxfId="892" dataDxfId="890" headerRowBorderDxfId="891" tableBorderDxfId="889" totalsRowBorderDxfId="888">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0545CA6E-CA74-44A6-BC2D-24A8F53D2532}" name="Type of service" dataDxfId="887"/>
    <tableColumn id="2" xr3:uid="{CB783A59-9C6F-4E49-A258-C1940FC01461}" name="2020" dataDxfId="886"/>
    <tableColumn id="3" xr3:uid="{E7C16A57-C3F0-48CF-A180-1512CCA2F568}" name="2021" dataDxfId="885"/>
    <tableColumn id="4" xr3:uid="{0C1A8E2D-2156-45C8-8402-553E0FE331DE}" name="2022" dataDxfId="884"/>
    <tableColumn id="5" xr3:uid="{C1E4127F-52CF-48E5-9DB8-266E7C237FB4}" name="2023" dataDxfId="883"/>
    <tableColumn id="6" xr3:uid="{7EBF39BD-2C3F-4DF2-9424-D57AD5BDA8E1}" name="2024" dataDxfId="882"/>
  </tableColumns>
  <tableStyleInfo name="TableStyleLight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FB34158D-3B65-4608-9B49-1B5015478EBB}" name="Table17112120128136144152" displayName="Table17112120128136144152" ref="A112:F125" totalsRowShown="0" headerRowDxfId="881" dataDxfId="879" headerRowBorderDxfId="880" tableBorderDxfId="878" totalsRowBorderDxfId="877">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A1E28CF2-BBA4-4947-91D3-1DB4EF75BA30}" name="Type of service" dataDxfId="876">
      <calculatedColumnFormula>A93</calculatedColumnFormula>
    </tableColumn>
    <tableColumn id="2" xr3:uid="{1121E585-7AAB-434F-94A3-23F2627D907E}" name="2020" dataDxfId="875">
      <calculatedColumnFormula>IFERROR(B93/B$105*100, "n.c.")</calculatedColumnFormula>
    </tableColumn>
    <tableColumn id="3" xr3:uid="{E6D88D7D-958F-449A-B2F3-5D7B33B1970A}" name="2021" dataDxfId="874">
      <calculatedColumnFormula>IFERROR(C93/C$105*100, "n.c.")</calculatedColumnFormula>
    </tableColumn>
    <tableColumn id="4" xr3:uid="{EDC8E7B1-AF65-4DAA-991A-C671A363FBC1}" name="2022" dataDxfId="873">
      <calculatedColumnFormula>IFERROR(D93/D$105*100, "n.c.")</calculatedColumnFormula>
    </tableColumn>
    <tableColumn id="5" xr3:uid="{CC92FC58-E700-4A06-AD62-16944382F61A}" name="2023" dataDxfId="872">
      <calculatedColumnFormula>IFERROR(E93/E$105*100, "n.c.")</calculatedColumnFormula>
    </tableColumn>
    <tableColumn id="6" xr3:uid="{6938FFD9-B141-4AA4-AD7D-377CB93CF601}" name="2024" dataDxfId="871">
      <calculatedColumnFormula>IFERROR(F93/F$105*100, "n.c.")</calculatedColumnFormula>
    </tableColumn>
  </tableColumns>
  <tableStyleInfo name="TableStyleLight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FC5F077E-385A-4DF5-93AE-DF8047BB3666}" name="Table18113121129137145153" displayName="Table18113121129137145153" ref="A132:F145" totalsRowShown="0" headerRowDxfId="870" dataDxfId="868" headerRowBorderDxfId="869" tableBorderDxfId="867" totalsRowBorderDxfId="866">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E34C1784-559E-496E-8BA8-A1B67F400FAA}" name="Type of service" dataDxfId="865">
      <calculatedColumnFormula>A113</calculatedColumnFormula>
    </tableColumn>
    <tableColumn id="2" xr3:uid="{A492A18F-4680-4038-AA2E-2A5A9BD98EC2}" name="2020–21" dataDxfId="864">
      <calculatedColumnFormula>IFERROR(C93-B93,"n.c.")</calculatedColumnFormula>
    </tableColumn>
    <tableColumn id="3" xr3:uid="{54790EFC-55E9-481D-AB2E-F2B4E4FC48E2}" name="2021–22" dataDxfId="863">
      <calculatedColumnFormula>IFERROR(D93-C93,"n.c.")</calculatedColumnFormula>
    </tableColumn>
    <tableColumn id="4" xr3:uid="{1E693709-2A89-44D0-BD75-E29E3C1DA63A}" name="2022–23" dataDxfId="862">
      <calculatedColumnFormula>IFERROR(E93-D93,"n.c.")</calculatedColumnFormula>
    </tableColumn>
    <tableColumn id="5" xr3:uid="{151DC88B-A03A-4919-BE00-F1A9455B4C99}" name="2023–24" dataDxfId="861">
      <calculatedColumnFormula>IFERROR(F93-E93,"n.c.")</calculatedColumnFormula>
    </tableColumn>
    <tableColumn id="6" xr3:uid="{659F4D68-43D1-453A-9CAC-A86FAF540817}" name="2020–24" dataDxfId="860">
      <calculatedColumnFormula>IFERROR(F93-B93,"n.c.")</calculatedColumnFormula>
    </tableColumn>
  </tableColumns>
  <tableStyleInfo name="TableStyleLight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95E3B2BA-5F60-459D-B790-F0795737188D}" name="Table19114122130138146154" displayName="Table19114122130138146154" ref="A152:F165" totalsRowShown="0" headerRowDxfId="859" dataDxfId="857" headerRowBorderDxfId="858" tableBorderDxfId="856" totalsRowBorderDxfId="855">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6861CDAB-D6C4-45B5-878B-0135EC3F8226}" name="Type of service" dataDxfId="854">
      <calculatedColumnFormula>A133</calculatedColumnFormula>
    </tableColumn>
    <tableColumn id="2" xr3:uid="{0A6FAB0B-53C8-4D66-998F-153FDF6809A9}" name="2020–21" dataDxfId="853">
      <calculatedColumnFormula>IFERROR((C93-B93)/B93*100,"n.c.")</calculatedColumnFormula>
    </tableColumn>
    <tableColumn id="3" xr3:uid="{5895AC97-9422-4838-97F6-D33F00B7BFBC}" name="2021–22" dataDxfId="852">
      <calculatedColumnFormula>IFERROR((D93-C93)/C93*100,"n.c.")</calculatedColumnFormula>
    </tableColumn>
    <tableColumn id="4" xr3:uid="{A4DF8F87-4863-4497-8B44-7BB87FA1D639}" name="2022–23" dataDxfId="851">
      <calculatedColumnFormula>IFERROR((E93-D93)/D93*100,"n.c.")</calculatedColumnFormula>
    </tableColumn>
    <tableColumn id="5" xr3:uid="{5DBB27C4-FC3B-44C3-9E1A-B4EDDB289C76}" name="2023–24" dataDxfId="850">
      <calculatedColumnFormula>IFERROR((F93-E93)/E93*100,"n.c.")</calculatedColumnFormula>
    </tableColumn>
    <tableColumn id="6" xr3:uid="{D1D8E476-8801-40D5-A82F-17FD987D5C53}" name="2020–24" dataDxfId="849">
      <calculatedColumnFormula>IFERROR((F93-B93)/B93*100,"n.c.")</calculatedColumnFormula>
    </tableColum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CA71001-C166-4A70-9660-8E370679891C}" name="Table73" displayName="Table73" ref="A130:C142" totalsRowShown="0" headerRowDxfId="1" dataDxfId="0" headerRowBorderDxfId="6" tableBorderDxfId="7" totalsRowBorderDxfId="5">
  <tableColumns count="3">
    <tableColumn id="1" xr3:uid="{30D5AC51-FA5F-4E55-8C32-FB076A2DF386}" name="Country" dataDxfId="4"/>
    <tableColumn id="2" xr3:uid="{66E13C7D-B2AE-41ED-877E-2A11D27E0A06}" name="Billion $" dataDxfId="3" dataCellStyle="Comma"/>
    <tableColumn id="3" xr3:uid="{21B7D8A0-E0DB-424A-ACDD-508832B3407A}" name="Share of total (%)" dataDxfId="2" dataCellStyle="Comma"/>
  </tableColumns>
  <tableStyleInfo name="TableStyleLight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B5AFFBCD-643D-44FE-97AF-2876511BFF28}" name="Table128115123131139147155" displayName="Table128115123131139147155" ref="A10:F23" totalsRowShown="0" headerRowDxfId="848" dataDxfId="846" headerRowBorderDxfId="847" tableBorderDxfId="845" totalsRowBorderDxfId="844">
  <autoFilter ref="A10:F23" xr:uid="{2CAB2ECD-4B31-493B-BE0E-BDC9B68A6D3D}">
    <filterColumn colId="0" hiddenButton="1"/>
    <filterColumn colId="1" hiddenButton="1"/>
    <filterColumn colId="2" hiddenButton="1"/>
    <filterColumn colId="3" hiddenButton="1"/>
    <filterColumn colId="4" hiddenButton="1"/>
    <filterColumn colId="5" hiddenButton="1"/>
  </autoFilter>
  <tableColumns count="6">
    <tableColumn id="1" xr3:uid="{A44E6F19-5329-4EA3-963E-782EB95399ED}" name="Type of service" dataDxfId="843"/>
    <tableColumn id="2" xr3:uid="{D09DD48B-C26C-4F98-B77F-30E272EF1148}" name="2020" dataDxfId="842"/>
    <tableColumn id="3" xr3:uid="{7D0DAB00-AAA9-4BB2-A90A-88677EFDD31A}" name="2021" dataDxfId="841"/>
    <tableColumn id="4" xr3:uid="{38667782-387A-4AA7-8D55-5876C212DCD6}" name="2022" dataDxfId="840"/>
    <tableColumn id="5" xr3:uid="{FFECA70D-E9D7-4301-8557-564ECD2D34CD}" name="2023" dataDxfId="839"/>
    <tableColumn id="6" xr3:uid="{0CAD2FC6-2537-4019-A65D-A5FEF98BFE8E}" name="2024" dataDxfId="838"/>
  </tableColumns>
  <tableStyleInfo name="TableStyleLight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ECDF7F0-0924-4DBF-A8FF-46372F244648}" name="Table139116124132140148156" displayName="Table139116124132140148156" ref="A30:F43" totalsRowShown="0" headerRowDxfId="837" dataDxfId="835" headerRowBorderDxfId="836" tableBorderDxfId="834" totalsRowBorderDxfId="833">
  <autoFilter ref="A30:F43" xr:uid="{9EC5B966-22AB-44CA-BF8F-DCB04043E7DB}">
    <filterColumn colId="0" hiddenButton="1"/>
    <filterColumn colId="1" hiddenButton="1"/>
    <filterColumn colId="2" hiddenButton="1"/>
    <filterColumn colId="3" hiddenButton="1"/>
    <filterColumn colId="4" hiddenButton="1"/>
    <filterColumn colId="5" hiddenButton="1"/>
  </autoFilter>
  <tableColumns count="6">
    <tableColumn id="1" xr3:uid="{B3AD27FE-96DB-494F-83D4-404254896E7F}" name="Type of service" dataDxfId="832">
      <calculatedColumnFormula>A11</calculatedColumnFormula>
    </tableColumn>
    <tableColumn id="2" xr3:uid="{1761B5B2-2CEE-4938-9114-1DD7D15006C7}" name="2020" dataDxfId="831">
      <calculatedColumnFormula>IFERROR(B11/B$23*100, "n.c.")</calculatedColumnFormula>
    </tableColumn>
    <tableColumn id="3" xr3:uid="{44A3D8D6-FB76-4EBD-BC80-F27B718AC6EE}" name="2021" dataDxfId="830">
      <calculatedColumnFormula>IFERROR(C11/C$23*100, "n.c.")</calculatedColumnFormula>
    </tableColumn>
    <tableColumn id="4" xr3:uid="{EF5C89CF-6848-4B6E-98D8-F1C7B0EBBB02}" name="2022" dataDxfId="829">
      <calculatedColumnFormula>IFERROR(D11/D$23*100, "n.c.")</calculatedColumnFormula>
    </tableColumn>
    <tableColumn id="5" xr3:uid="{97B8837F-4049-4BCF-9C13-33EFE8F51733}" name="2023" dataDxfId="828">
      <calculatedColumnFormula>IFERROR(E11/E$23*100, "n.c.")</calculatedColumnFormula>
    </tableColumn>
    <tableColumn id="6" xr3:uid="{C3FC1C1C-A5F1-477B-860D-7E6433A4243F}" name="2024" dataDxfId="827">
      <calculatedColumnFormula>IFERROR(F11/F$23*100, "n.c.")</calculatedColumnFormula>
    </tableColumn>
  </tableColumns>
  <tableStyleInfo name="TableStyleLight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6BD55F3-3C87-49C8-B66D-5EC0FAA6006E}" name="Table1410117125133141149157" displayName="Table1410117125133141149157" ref="A50:F63" totalsRowShown="0" headerRowDxfId="826" dataDxfId="824" headerRowBorderDxfId="825" tableBorderDxfId="823" totalsRowBorderDxfId="822">
  <autoFilter ref="A50:F63" xr:uid="{304E3D54-C3B4-4459-B79A-3821C29CD07C}">
    <filterColumn colId="0" hiddenButton="1"/>
    <filterColumn colId="1" hiddenButton="1"/>
    <filterColumn colId="2" hiddenButton="1"/>
    <filterColumn colId="3" hiddenButton="1"/>
    <filterColumn colId="4" hiddenButton="1"/>
    <filterColumn colId="5" hiddenButton="1"/>
  </autoFilter>
  <tableColumns count="6">
    <tableColumn id="1" xr3:uid="{DC5FF29F-CFE5-4197-BDC4-80441F966837}" name="Type of service" dataDxfId="821">
      <calculatedColumnFormula>A31</calculatedColumnFormula>
    </tableColumn>
    <tableColumn id="2" xr3:uid="{52CFE0B1-6084-4009-A928-A5D2434403BE}" name="2020–21" dataDxfId="820">
      <calculatedColumnFormula>IFERROR(C11-B11,"n.c.")</calculatedColumnFormula>
    </tableColumn>
    <tableColumn id="3" xr3:uid="{350F61F4-F6F0-4328-942A-24E31B56DDCA}" name="2021–22" dataDxfId="819">
      <calculatedColumnFormula>IFERROR(D11-C11,"n.c.")</calculatedColumnFormula>
    </tableColumn>
    <tableColumn id="4" xr3:uid="{19BA7AA1-3109-4FB0-93DF-17B5558527F1}" name="2022–23" dataDxfId="818">
      <calculatedColumnFormula>IFERROR(E11-D11,"n.c.")</calculatedColumnFormula>
    </tableColumn>
    <tableColumn id="5" xr3:uid="{C7D28383-20C4-4E27-8AF4-B342229DFD99}" name="2023–24" dataDxfId="817">
      <calculatedColumnFormula>IFERROR(F11-E11,"n.c.")</calculatedColumnFormula>
    </tableColumn>
    <tableColumn id="6" xr3:uid="{0C34F6FB-F302-4FD0-9262-D5867E083ADE}" name="2020–24" dataDxfId="816">
      <calculatedColumnFormula>IFERROR(F11-B11,"n.c.")</calculatedColumnFormula>
    </tableColumn>
  </tableColumns>
  <tableStyleInfo name="TableStyleLight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649BB441-CB3A-4BC2-9EE0-6CB269ED3B5B}" name="Table15110118126134142150158" displayName="Table15110118126134142150158" ref="A70:F83" totalsRowShown="0" headerRowDxfId="815" dataDxfId="813" headerRowBorderDxfId="814" tableBorderDxfId="812" totalsRowBorderDxfId="811">
  <autoFilter ref="A70:F83" xr:uid="{DC827B0B-0A20-42C9-8D79-BFBF8B34864E}">
    <filterColumn colId="0" hiddenButton="1"/>
    <filterColumn colId="1" hiddenButton="1"/>
    <filterColumn colId="2" hiddenButton="1"/>
    <filterColumn colId="3" hiddenButton="1"/>
    <filterColumn colId="4" hiddenButton="1"/>
    <filterColumn colId="5" hiddenButton="1"/>
  </autoFilter>
  <tableColumns count="6">
    <tableColumn id="1" xr3:uid="{3FE4E5B3-3D69-412C-AE16-77D6267FEA62}" name="Type of service" dataDxfId="810">
      <calculatedColumnFormula>A51</calculatedColumnFormula>
    </tableColumn>
    <tableColumn id="2" xr3:uid="{AF449069-B76F-432B-A579-EB7D745A3D08}" name="2020–21" dataDxfId="809">
      <calculatedColumnFormula>IFERROR((C11-B11)/B11*100,"n.c.")</calculatedColumnFormula>
    </tableColumn>
    <tableColumn id="3" xr3:uid="{CFF5120C-2277-4955-89EF-F9E20E38A390}" name="2021–22" dataDxfId="808">
      <calculatedColumnFormula>IFERROR((D11-C11)/C11*100,"n.c.")</calculatedColumnFormula>
    </tableColumn>
    <tableColumn id="4" xr3:uid="{F4C901DC-D32D-42C0-B681-0E2337901D22}" name="2022–23" dataDxfId="807">
      <calculatedColumnFormula>IFERROR((E11-D11)/D11*100,"n.c.")</calculatedColumnFormula>
    </tableColumn>
    <tableColumn id="5" xr3:uid="{19303AA6-E086-4871-8A3D-DF6B3F0CB3BC}" name="2023–24" dataDxfId="806">
      <calculatedColumnFormula>IFERROR((F11-E11)/E11*100,"n.c.")</calculatedColumnFormula>
    </tableColumn>
    <tableColumn id="6" xr3:uid="{E2C848FE-6111-43BA-947F-C82A47706D65}" name="2020–24" dataDxfId="805">
      <calculatedColumnFormula>IFERROR((F11-B11)/B11*100,"n.c.")</calculatedColumnFormula>
    </tableColumn>
  </tableColumns>
  <tableStyleInfo name="TableStyleLight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856470D6-0130-4B50-A162-E3100820FB57}" name="Table16111119127135143151159" displayName="Table16111119127135143151159" ref="A92:F105" totalsRowShown="0" headerRowDxfId="804" dataDxfId="802" headerRowBorderDxfId="803" tableBorderDxfId="801" totalsRowBorderDxfId="800">
  <autoFilter ref="A92:F105" xr:uid="{CB711241-88BC-4950-808C-95FA0C84D4A3}">
    <filterColumn colId="0" hiddenButton="1"/>
    <filterColumn colId="1" hiddenButton="1"/>
    <filterColumn colId="2" hiddenButton="1"/>
    <filterColumn colId="3" hiddenButton="1"/>
    <filterColumn colId="4" hiddenButton="1"/>
    <filterColumn colId="5" hiddenButton="1"/>
  </autoFilter>
  <tableColumns count="6">
    <tableColumn id="1" xr3:uid="{22D7891B-7D4C-4C42-A944-F93224E7AC35}" name="Type of service" dataDxfId="799"/>
    <tableColumn id="2" xr3:uid="{053B35F2-38C3-41D2-B241-DDCB5E261263}" name="2020" dataDxfId="798"/>
    <tableColumn id="3" xr3:uid="{C36C231E-D6AC-4C26-A405-423C46BB0B03}" name="2021" dataDxfId="797"/>
    <tableColumn id="4" xr3:uid="{80D85598-9D5E-414B-B04B-A4AC139527E8}" name="2022" dataDxfId="796"/>
    <tableColumn id="5" xr3:uid="{70F845F5-7009-44AE-AB22-8F163244F2C0}" name="2023" dataDxfId="795"/>
    <tableColumn id="6" xr3:uid="{FC17761D-8011-480E-89C2-46337A117B34}" name="2024" dataDxfId="794"/>
  </tableColumns>
  <tableStyleInfo name="TableStyleLight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BF52D0D9-7F63-452E-854E-E4610D6D3816}" name="Table17112120128136144152160" displayName="Table17112120128136144152160" ref="A112:F125" totalsRowShown="0" headerRowDxfId="793" dataDxfId="791" headerRowBorderDxfId="792" tableBorderDxfId="790" totalsRowBorderDxfId="789">
  <autoFilter ref="A112:F125" xr:uid="{9B741384-E298-4D0C-8C09-CF77FDEA10D9}">
    <filterColumn colId="0" hiddenButton="1"/>
    <filterColumn colId="1" hiddenButton="1"/>
    <filterColumn colId="2" hiddenButton="1"/>
    <filterColumn colId="3" hiddenButton="1"/>
    <filterColumn colId="4" hiddenButton="1"/>
    <filterColumn colId="5" hiddenButton="1"/>
  </autoFilter>
  <tableColumns count="6">
    <tableColumn id="1" xr3:uid="{F526033E-44EB-401F-9C13-B829747D6F47}" name="Type of service" dataDxfId="788">
      <calculatedColumnFormula>A93</calculatedColumnFormula>
    </tableColumn>
    <tableColumn id="2" xr3:uid="{946B9853-6DBF-476B-B72E-1160CFB75D37}" name="2020" dataDxfId="787">
      <calculatedColumnFormula>IFERROR(B93/B$105*100, "n.c.")</calculatedColumnFormula>
    </tableColumn>
    <tableColumn id="3" xr3:uid="{B7B35FB7-7DB3-4C51-99A2-BA5824101894}" name="2021" dataDxfId="786">
      <calculatedColumnFormula>IFERROR(C93/C$105*100, "n.c.")</calculatedColumnFormula>
    </tableColumn>
    <tableColumn id="4" xr3:uid="{23E7EFAB-D7D1-43F3-B2BB-A3BFC089B2F3}" name="2022" dataDxfId="785">
      <calculatedColumnFormula>IFERROR(D93/D$105*100, "n.c.")</calculatedColumnFormula>
    </tableColumn>
    <tableColumn id="5" xr3:uid="{B28A0CF6-3942-4D1A-99C4-CFB196F3D76B}" name="2023" dataDxfId="784">
      <calculatedColumnFormula>IFERROR(E93/E$105*100, "n.c.")</calculatedColumnFormula>
    </tableColumn>
    <tableColumn id="6" xr3:uid="{1340815D-1405-456B-A3B6-7543DE04056A}" name="2024" dataDxfId="783">
      <calculatedColumnFormula>IFERROR(F93/F$105*100, "n.c.")</calculatedColumnFormula>
    </tableColumn>
  </tableColumns>
  <tableStyleInfo name="TableStyleLight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7652B9EC-EBDA-44F0-977D-848333B2429D}" name="Table18113121129137145153161" displayName="Table18113121129137145153161" ref="A132:F145" totalsRowShown="0" headerRowDxfId="782" dataDxfId="780" headerRowBorderDxfId="781" tableBorderDxfId="779" totalsRowBorderDxfId="778">
  <autoFilter ref="A132:F145" xr:uid="{65212975-FF53-40A2-BD06-C9A704062832}">
    <filterColumn colId="0" hiddenButton="1"/>
    <filterColumn colId="1" hiddenButton="1"/>
    <filterColumn colId="2" hiddenButton="1"/>
    <filterColumn colId="3" hiddenButton="1"/>
    <filterColumn colId="4" hiddenButton="1"/>
    <filterColumn colId="5" hiddenButton="1"/>
  </autoFilter>
  <tableColumns count="6">
    <tableColumn id="1" xr3:uid="{958304E0-EE4E-417D-AD19-640C056C0599}" name="Type of service" dataDxfId="777">
      <calculatedColumnFormula>A113</calculatedColumnFormula>
    </tableColumn>
    <tableColumn id="2" xr3:uid="{CF5BD470-E09C-4E2B-8FB0-0F3F13586970}" name="2020–21" dataDxfId="776">
      <calculatedColumnFormula>IFERROR(C93-B93,"n.c.")</calculatedColumnFormula>
    </tableColumn>
    <tableColumn id="3" xr3:uid="{2E82E614-D6AA-47BA-9F49-6D83168164FD}" name="2021–22" dataDxfId="775">
      <calculatedColumnFormula>IFERROR(D93-C93,"n.c.")</calculatedColumnFormula>
    </tableColumn>
    <tableColumn id="4" xr3:uid="{FB729B5C-DF2D-4D2F-B114-8FAB8B61582F}" name="2022–23" dataDxfId="774">
      <calculatedColumnFormula>IFERROR(E93-D93,"n.c.")</calculatedColumnFormula>
    </tableColumn>
    <tableColumn id="5" xr3:uid="{0F2EEEAD-82DF-492F-BC18-76085365D84F}" name="2023–24" dataDxfId="773">
      <calculatedColumnFormula>IFERROR(F93-E93,"n.c.")</calculatedColumnFormula>
    </tableColumn>
    <tableColumn id="6" xr3:uid="{0741CBE3-F88E-47D7-85E0-CDA92A52BC8A}" name="2020–24" dataDxfId="772">
      <calculatedColumnFormula>IFERROR(F93-B93,"n.c.")</calculatedColumnFormula>
    </tableColumn>
  </tableColumns>
  <tableStyleInfo name="TableStyleLight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B467E3DC-FB44-4511-AB60-74C2C621BC4E}" name="Table19114122130138146154162" displayName="Table19114122130138146154162" ref="A152:F165" totalsRowShown="0" headerRowDxfId="771" dataDxfId="769" headerRowBorderDxfId="770" tableBorderDxfId="768" totalsRowBorderDxfId="767">
  <autoFilter ref="A152:F165" xr:uid="{9A521087-513D-4905-9A10-FE083F273676}">
    <filterColumn colId="0" hiddenButton="1"/>
    <filterColumn colId="1" hiddenButton="1"/>
    <filterColumn colId="2" hiddenButton="1"/>
    <filterColumn colId="3" hiddenButton="1"/>
    <filterColumn colId="4" hiddenButton="1"/>
    <filterColumn colId="5" hiddenButton="1"/>
  </autoFilter>
  <tableColumns count="6">
    <tableColumn id="1" xr3:uid="{8684D9C5-1C80-4591-B206-B357FDE3470F}" name="Type of service" dataDxfId="766">
      <calculatedColumnFormula>A133</calculatedColumnFormula>
    </tableColumn>
    <tableColumn id="2" xr3:uid="{5CCE3C32-5BFE-4A04-BA38-A79F15183F7E}" name="2020–21" dataDxfId="765">
      <calculatedColumnFormula>IFERROR((C93-B93)/B93*100,"n.c.")</calculatedColumnFormula>
    </tableColumn>
    <tableColumn id="3" xr3:uid="{49B778FE-5D78-40BE-8717-8532C354DA96}" name="2021–22" dataDxfId="764">
      <calculatedColumnFormula>IFERROR((D93-C93)/C93*100,"n.c.")</calculatedColumnFormula>
    </tableColumn>
    <tableColumn id="4" xr3:uid="{00B6BEA4-797C-4A49-B7DC-62C836411467}" name="2022–23" dataDxfId="763">
      <calculatedColumnFormula>IFERROR((E93-D93)/D93*100,"n.c.")</calculatedColumnFormula>
    </tableColumn>
    <tableColumn id="5" xr3:uid="{D14B01B2-3241-4705-BD24-25436B2079DB}" name="2023–24" dataDxfId="762">
      <calculatedColumnFormula>IFERROR((F93-E93)/E93*100,"n.c.")</calculatedColumnFormula>
    </tableColumn>
    <tableColumn id="6" xr3:uid="{9B64C106-2403-4447-A3F1-36A23DB8AC30}" name="2020–24" dataDxfId="761">
      <calculatedColumnFormula>IFERROR((F93-B93)/B93*100,"n.c.")</calculatedColumnFormula>
    </tableColumn>
  </tableColumns>
  <tableStyleInfo name="TableStyleLight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AC83C269-49C1-4689-BE96-9AEA4E5C6528}" name="Table60" displayName="Table60" ref="A10:F22" totalsRowShown="0" headerRowDxfId="760" dataDxfId="758" headerRowBorderDxfId="759" tableBorderDxfId="757" totalsRowBorderDxfId="756">
  <autoFilter ref="A10:F22" xr:uid="{AC83C269-49C1-4689-BE96-9AEA4E5C6528}">
    <filterColumn colId="0" hiddenButton="1"/>
    <filterColumn colId="1" hiddenButton="1"/>
    <filterColumn colId="2" hiddenButton="1"/>
    <filterColumn colId="3" hiddenButton="1"/>
    <filterColumn colId="4" hiddenButton="1"/>
    <filterColumn colId="5" hiddenButton="1"/>
  </autoFilter>
  <tableColumns count="6">
    <tableColumn id="1" xr3:uid="{2842ABAB-1E2B-4074-BBFF-0FEC5F9BBCEF}" name="Trade partner" dataDxfId="755"/>
    <tableColumn id="2" xr3:uid="{38FD151B-83FF-4AE8-ABA8-9AC69575CD90}" name="2020" dataDxfId="754"/>
    <tableColumn id="3" xr3:uid="{7B60E689-071A-49E7-B744-83FEC97EF286}" name="2021" dataDxfId="753"/>
    <tableColumn id="4" xr3:uid="{1D9F3DD7-AA47-4370-9270-8BB2A1C6BB4F}" name="2022" dataDxfId="752"/>
    <tableColumn id="5" xr3:uid="{EA89C392-E9A5-4C06-A943-D51653BC2FB0}" name="2023" dataDxfId="751"/>
    <tableColumn id="6" xr3:uid="{822B3A38-D78A-4570-A421-D0809FB1B5C1}" name="2024" dataDxfId="750"/>
  </tableColumns>
  <tableStyleInfo name="TableStyleLight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8021B4F-43FA-40B2-81D0-D0359FFA0F71}" name="Table61" displayName="Table61" ref="A29:F41" totalsRowShown="0" headerRowDxfId="749" dataDxfId="747" headerRowBorderDxfId="748" tableBorderDxfId="746" totalsRowBorderDxfId="745">
  <autoFilter ref="A29:F41" xr:uid="{C8021B4F-43FA-40B2-81D0-D0359FFA0F71}">
    <filterColumn colId="0" hiddenButton="1"/>
    <filterColumn colId="1" hiddenButton="1"/>
    <filterColumn colId="2" hiddenButton="1"/>
    <filterColumn colId="3" hiddenButton="1"/>
    <filterColumn colId="4" hiddenButton="1"/>
    <filterColumn colId="5" hiddenButton="1"/>
  </autoFilter>
  <tableColumns count="6">
    <tableColumn id="1" xr3:uid="{86AD140B-DB36-4E37-8D64-6CACB38A4086}" name="Trade partner" dataDxfId="744">
      <calculatedColumnFormula>A11</calculatedColumnFormula>
    </tableColumn>
    <tableColumn id="2" xr3:uid="{B133F164-50DC-4B2C-8777-3458874B7865}" name="2020" dataDxfId="743">
      <calculatedColumnFormula>IFERROR(B11/B$22*100,"n.c.")</calculatedColumnFormula>
    </tableColumn>
    <tableColumn id="3" xr3:uid="{021F1255-19FB-4FBC-B5CE-DB905835468B}" name="2021" dataDxfId="742">
      <calculatedColumnFormula>IFERROR(C11/C$22*100,"n.c.")</calculatedColumnFormula>
    </tableColumn>
    <tableColumn id="4" xr3:uid="{9ACC1FA2-F1AD-410B-915F-27954063D95B}" name="2022" dataDxfId="741">
      <calculatedColumnFormula>IFERROR(D11/D$22*100,"n.c.")</calculatedColumnFormula>
    </tableColumn>
    <tableColumn id="5" xr3:uid="{B019070F-E1B2-4800-A05B-B9E813EC4093}" name="2023" dataDxfId="740">
      <calculatedColumnFormula>IFERROR(E11/E$22*100,"n.c.")</calculatedColumnFormula>
    </tableColumn>
    <tableColumn id="6" xr3:uid="{73885060-4F3F-464B-B248-5DA9979C9FF4}" name="2024" dataDxfId="739">
      <calculatedColumnFormula>IFERROR(F11/F$22*100,"n.c.")</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72.xml"/><Relationship Id="rId3" Type="http://schemas.openxmlformats.org/officeDocument/2006/relationships/table" Target="../tables/table67.xml"/><Relationship Id="rId7" Type="http://schemas.openxmlformats.org/officeDocument/2006/relationships/table" Target="../tables/table71.xml"/><Relationship Id="rId2" Type="http://schemas.openxmlformats.org/officeDocument/2006/relationships/table" Target="../tables/table66.xml"/><Relationship Id="rId1" Type="http://schemas.openxmlformats.org/officeDocument/2006/relationships/printerSettings" Target="../printerSettings/printerSettings10.bin"/><Relationship Id="rId6" Type="http://schemas.openxmlformats.org/officeDocument/2006/relationships/table" Target="../tables/table70.xml"/><Relationship Id="rId5" Type="http://schemas.openxmlformats.org/officeDocument/2006/relationships/table" Target="../tables/table69.xml"/><Relationship Id="rId4" Type="http://schemas.openxmlformats.org/officeDocument/2006/relationships/table" Target="../tables/table68.xml"/><Relationship Id="rId9" Type="http://schemas.openxmlformats.org/officeDocument/2006/relationships/table" Target="../tables/table73.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80.xml"/><Relationship Id="rId3" Type="http://schemas.openxmlformats.org/officeDocument/2006/relationships/table" Target="../tables/table75.xml"/><Relationship Id="rId7" Type="http://schemas.openxmlformats.org/officeDocument/2006/relationships/table" Target="../tables/table79.xml"/><Relationship Id="rId2" Type="http://schemas.openxmlformats.org/officeDocument/2006/relationships/table" Target="../tables/table74.xml"/><Relationship Id="rId1" Type="http://schemas.openxmlformats.org/officeDocument/2006/relationships/printerSettings" Target="../printerSettings/printerSettings11.bin"/><Relationship Id="rId6" Type="http://schemas.openxmlformats.org/officeDocument/2006/relationships/table" Target="../tables/table78.xml"/><Relationship Id="rId5" Type="http://schemas.openxmlformats.org/officeDocument/2006/relationships/table" Target="../tables/table77.xml"/><Relationship Id="rId4" Type="http://schemas.openxmlformats.org/officeDocument/2006/relationships/table" Target="../tables/table76.xml"/><Relationship Id="rId9" Type="http://schemas.openxmlformats.org/officeDocument/2006/relationships/table" Target="../tables/table81.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88.xml"/><Relationship Id="rId3" Type="http://schemas.openxmlformats.org/officeDocument/2006/relationships/table" Target="../tables/table83.xml"/><Relationship Id="rId7" Type="http://schemas.openxmlformats.org/officeDocument/2006/relationships/table" Target="../tables/table87.xml"/><Relationship Id="rId2" Type="http://schemas.openxmlformats.org/officeDocument/2006/relationships/table" Target="../tables/table82.xml"/><Relationship Id="rId1" Type="http://schemas.openxmlformats.org/officeDocument/2006/relationships/printerSettings" Target="../printerSettings/printerSettings12.bin"/><Relationship Id="rId6" Type="http://schemas.openxmlformats.org/officeDocument/2006/relationships/table" Target="../tables/table86.xml"/><Relationship Id="rId5" Type="http://schemas.openxmlformats.org/officeDocument/2006/relationships/table" Target="../tables/table85.xml"/><Relationship Id="rId4" Type="http://schemas.openxmlformats.org/officeDocument/2006/relationships/table" Target="../tables/table84.xml"/><Relationship Id="rId9" Type="http://schemas.openxmlformats.org/officeDocument/2006/relationships/table" Target="../tables/table89.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96.xml"/><Relationship Id="rId3" Type="http://schemas.openxmlformats.org/officeDocument/2006/relationships/table" Target="../tables/table91.xml"/><Relationship Id="rId7" Type="http://schemas.openxmlformats.org/officeDocument/2006/relationships/table" Target="../tables/table95.xml"/><Relationship Id="rId2" Type="http://schemas.openxmlformats.org/officeDocument/2006/relationships/table" Target="../tables/table90.xml"/><Relationship Id="rId1" Type="http://schemas.openxmlformats.org/officeDocument/2006/relationships/printerSettings" Target="../printerSettings/printerSettings13.bin"/><Relationship Id="rId6" Type="http://schemas.openxmlformats.org/officeDocument/2006/relationships/table" Target="../tables/table94.xml"/><Relationship Id="rId5" Type="http://schemas.openxmlformats.org/officeDocument/2006/relationships/table" Target="../tables/table93.xml"/><Relationship Id="rId4" Type="http://schemas.openxmlformats.org/officeDocument/2006/relationships/table" Target="../tables/table92.xml"/><Relationship Id="rId9" Type="http://schemas.openxmlformats.org/officeDocument/2006/relationships/table" Target="../tables/table97.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04.xml"/><Relationship Id="rId3" Type="http://schemas.openxmlformats.org/officeDocument/2006/relationships/table" Target="../tables/table99.xml"/><Relationship Id="rId7" Type="http://schemas.openxmlformats.org/officeDocument/2006/relationships/table" Target="../tables/table103.xml"/><Relationship Id="rId2" Type="http://schemas.openxmlformats.org/officeDocument/2006/relationships/table" Target="../tables/table98.xml"/><Relationship Id="rId1" Type="http://schemas.openxmlformats.org/officeDocument/2006/relationships/printerSettings" Target="../printerSettings/printerSettings14.bin"/><Relationship Id="rId6" Type="http://schemas.openxmlformats.org/officeDocument/2006/relationships/table" Target="../tables/table102.xml"/><Relationship Id="rId5" Type="http://schemas.openxmlformats.org/officeDocument/2006/relationships/table" Target="../tables/table101.xml"/><Relationship Id="rId4" Type="http://schemas.openxmlformats.org/officeDocument/2006/relationships/table" Target="../tables/table100.xml"/><Relationship Id="rId9" Type="http://schemas.openxmlformats.org/officeDocument/2006/relationships/table" Target="../tables/table105.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12.xml"/><Relationship Id="rId3" Type="http://schemas.openxmlformats.org/officeDocument/2006/relationships/table" Target="../tables/table107.xml"/><Relationship Id="rId7" Type="http://schemas.openxmlformats.org/officeDocument/2006/relationships/table" Target="../tables/table111.xml"/><Relationship Id="rId2" Type="http://schemas.openxmlformats.org/officeDocument/2006/relationships/table" Target="../tables/table106.xml"/><Relationship Id="rId1" Type="http://schemas.openxmlformats.org/officeDocument/2006/relationships/printerSettings" Target="../printerSettings/printerSettings15.bin"/><Relationship Id="rId6" Type="http://schemas.openxmlformats.org/officeDocument/2006/relationships/table" Target="../tables/table110.xml"/><Relationship Id="rId5" Type="http://schemas.openxmlformats.org/officeDocument/2006/relationships/table" Target="../tables/table109.xml"/><Relationship Id="rId4" Type="http://schemas.openxmlformats.org/officeDocument/2006/relationships/table" Target="../tables/table108.xml"/><Relationship Id="rId9" Type="http://schemas.openxmlformats.org/officeDocument/2006/relationships/table" Target="../tables/table113.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20.xml"/><Relationship Id="rId3" Type="http://schemas.openxmlformats.org/officeDocument/2006/relationships/table" Target="../tables/table115.xml"/><Relationship Id="rId7" Type="http://schemas.openxmlformats.org/officeDocument/2006/relationships/table" Target="../tables/table119.xml"/><Relationship Id="rId2" Type="http://schemas.openxmlformats.org/officeDocument/2006/relationships/table" Target="../tables/table114.xml"/><Relationship Id="rId1" Type="http://schemas.openxmlformats.org/officeDocument/2006/relationships/printerSettings" Target="../printerSettings/printerSettings16.bin"/><Relationship Id="rId6" Type="http://schemas.openxmlformats.org/officeDocument/2006/relationships/table" Target="../tables/table118.xml"/><Relationship Id="rId5" Type="http://schemas.openxmlformats.org/officeDocument/2006/relationships/table" Target="../tables/table117.xml"/><Relationship Id="rId4" Type="http://schemas.openxmlformats.org/officeDocument/2006/relationships/table" Target="../tables/table116.xml"/><Relationship Id="rId9" Type="http://schemas.openxmlformats.org/officeDocument/2006/relationships/table" Target="../tables/table121.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28.xml"/><Relationship Id="rId3" Type="http://schemas.openxmlformats.org/officeDocument/2006/relationships/table" Target="../tables/table123.xml"/><Relationship Id="rId7" Type="http://schemas.openxmlformats.org/officeDocument/2006/relationships/table" Target="../tables/table127.xml"/><Relationship Id="rId2" Type="http://schemas.openxmlformats.org/officeDocument/2006/relationships/table" Target="../tables/table122.xml"/><Relationship Id="rId1" Type="http://schemas.openxmlformats.org/officeDocument/2006/relationships/printerSettings" Target="../printerSettings/printerSettings17.bin"/><Relationship Id="rId6" Type="http://schemas.openxmlformats.org/officeDocument/2006/relationships/table" Target="../tables/table126.xml"/><Relationship Id="rId5" Type="http://schemas.openxmlformats.org/officeDocument/2006/relationships/table" Target="../tables/table125.xml"/><Relationship Id="rId4" Type="http://schemas.openxmlformats.org/officeDocument/2006/relationships/table" Target="../tables/table124.xml"/><Relationship Id="rId9" Type="http://schemas.openxmlformats.org/officeDocument/2006/relationships/table" Target="../tables/table129.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36.xml"/><Relationship Id="rId3" Type="http://schemas.openxmlformats.org/officeDocument/2006/relationships/table" Target="../tables/table131.xml"/><Relationship Id="rId7" Type="http://schemas.openxmlformats.org/officeDocument/2006/relationships/table" Target="../tables/table135.xml"/><Relationship Id="rId2" Type="http://schemas.openxmlformats.org/officeDocument/2006/relationships/table" Target="../tables/table130.xml"/><Relationship Id="rId1" Type="http://schemas.openxmlformats.org/officeDocument/2006/relationships/printerSettings" Target="../printerSettings/printerSettings18.bin"/><Relationship Id="rId6" Type="http://schemas.openxmlformats.org/officeDocument/2006/relationships/table" Target="../tables/table134.xml"/><Relationship Id="rId5" Type="http://schemas.openxmlformats.org/officeDocument/2006/relationships/table" Target="../tables/table133.xml"/><Relationship Id="rId4" Type="http://schemas.openxmlformats.org/officeDocument/2006/relationships/table" Target="../tables/table132.xml"/><Relationship Id="rId9" Type="http://schemas.openxmlformats.org/officeDocument/2006/relationships/table" Target="../tables/table137.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44.xml"/><Relationship Id="rId3" Type="http://schemas.openxmlformats.org/officeDocument/2006/relationships/table" Target="../tables/table139.xml"/><Relationship Id="rId7" Type="http://schemas.openxmlformats.org/officeDocument/2006/relationships/table" Target="../tables/table143.xml"/><Relationship Id="rId2" Type="http://schemas.openxmlformats.org/officeDocument/2006/relationships/table" Target="../tables/table138.xml"/><Relationship Id="rId1" Type="http://schemas.openxmlformats.org/officeDocument/2006/relationships/printerSettings" Target="../printerSettings/printerSettings19.bin"/><Relationship Id="rId6" Type="http://schemas.openxmlformats.org/officeDocument/2006/relationships/table" Target="../tables/table142.xml"/><Relationship Id="rId5" Type="http://schemas.openxmlformats.org/officeDocument/2006/relationships/table" Target="../tables/table141.xml"/><Relationship Id="rId4" Type="http://schemas.openxmlformats.org/officeDocument/2006/relationships/table" Target="../tables/table140.xml"/><Relationship Id="rId9" Type="http://schemas.openxmlformats.org/officeDocument/2006/relationships/table" Target="../tables/table145.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52.xml"/><Relationship Id="rId3" Type="http://schemas.openxmlformats.org/officeDocument/2006/relationships/table" Target="../tables/table147.xml"/><Relationship Id="rId7" Type="http://schemas.openxmlformats.org/officeDocument/2006/relationships/table" Target="../tables/table151.xml"/><Relationship Id="rId2" Type="http://schemas.openxmlformats.org/officeDocument/2006/relationships/table" Target="../tables/table146.xml"/><Relationship Id="rId1" Type="http://schemas.openxmlformats.org/officeDocument/2006/relationships/printerSettings" Target="../printerSettings/printerSettings20.bin"/><Relationship Id="rId6" Type="http://schemas.openxmlformats.org/officeDocument/2006/relationships/table" Target="../tables/table150.xml"/><Relationship Id="rId5" Type="http://schemas.openxmlformats.org/officeDocument/2006/relationships/table" Target="../tables/table149.xml"/><Relationship Id="rId4" Type="http://schemas.openxmlformats.org/officeDocument/2006/relationships/table" Target="../tables/table148.xml"/><Relationship Id="rId9" Type="http://schemas.openxmlformats.org/officeDocument/2006/relationships/table" Target="../tables/table153.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60.xml"/><Relationship Id="rId3" Type="http://schemas.openxmlformats.org/officeDocument/2006/relationships/table" Target="../tables/table155.xml"/><Relationship Id="rId7" Type="http://schemas.openxmlformats.org/officeDocument/2006/relationships/table" Target="../tables/table159.xml"/><Relationship Id="rId2" Type="http://schemas.openxmlformats.org/officeDocument/2006/relationships/table" Target="../tables/table154.xml"/><Relationship Id="rId1" Type="http://schemas.openxmlformats.org/officeDocument/2006/relationships/printerSettings" Target="../printerSettings/printerSettings21.bin"/><Relationship Id="rId6" Type="http://schemas.openxmlformats.org/officeDocument/2006/relationships/table" Target="../tables/table158.xml"/><Relationship Id="rId5" Type="http://schemas.openxmlformats.org/officeDocument/2006/relationships/table" Target="../tables/table157.xml"/><Relationship Id="rId4" Type="http://schemas.openxmlformats.org/officeDocument/2006/relationships/table" Target="../tables/table156.xml"/><Relationship Id="rId9" Type="http://schemas.openxmlformats.org/officeDocument/2006/relationships/table" Target="../tables/table16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 Id="rId9"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table" Target="../tables/table18.xml"/><Relationship Id="rId1" Type="http://schemas.openxmlformats.org/officeDocument/2006/relationships/printerSettings" Target="../printerSettings/printerSettings4.bin"/><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 Id="rId9" Type="http://schemas.openxmlformats.org/officeDocument/2006/relationships/table" Target="../tables/table2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table" Target="../tables/table26.xml"/><Relationship Id="rId1" Type="http://schemas.openxmlformats.org/officeDocument/2006/relationships/printerSettings" Target="../printerSettings/printerSettings5.bin"/><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 Id="rId9" Type="http://schemas.openxmlformats.org/officeDocument/2006/relationships/table" Target="../tables/table33.xml"/></Relationships>
</file>

<file path=xl/worksheets/_rels/sheet6.xml.rels><?xml version="1.0" encoding="UTF-8" standalone="yes"?>
<Relationships xmlns="http://schemas.openxmlformats.org/package/2006/relationships"><Relationship Id="rId8" Type="http://schemas.openxmlformats.org/officeDocument/2006/relationships/table" Target="../tables/table40.xml"/><Relationship Id="rId3" Type="http://schemas.openxmlformats.org/officeDocument/2006/relationships/table" Target="../tables/table35.xml"/><Relationship Id="rId7" Type="http://schemas.openxmlformats.org/officeDocument/2006/relationships/table" Target="../tables/table39.xml"/><Relationship Id="rId2" Type="http://schemas.openxmlformats.org/officeDocument/2006/relationships/table" Target="../tables/table34.xml"/><Relationship Id="rId1" Type="http://schemas.openxmlformats.org/officeDocument/2006/relationships/printerSettings" Target="../printerSettings/printerSettings6.bin"/><Relationship Id="rId6" Type="http://schemas.openxmlformats.org/officeDocument/2006/relationships/table" Target="../tables/table38.xml"/><Relationship Id="rId5" Type="http://schemas.openxmlformats.org/officeDocument/2006/relationships/table" Target="../tables/table37.xml"/><Relationship Id="rId4" Type="http://schemas.openxmlformats.org/officeDocument/2006/relationships/table" Target="../tables/table36.xml"/><Relationship Id="rId9" Type="http://schemas.openxmlformats.org/officeDocument/2006/relationships/table" Target="../tables/table41.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8.xml"/><Relationship Id="rId3" Type="http://schemas.openxmlformats.org/officeDocument/2006/relationships/table" Target="../tables/table43.xml"/><Relationship Id="rId7" Type="http://schemas.openxmlformats.org/officeDocument/2006/relationships/table" Target="../tables/table47.xml"/><Relationship Id="rId2" Type="http://schemas.openxmlformats.org/officeDocument/2006/relationships/table" Target="../tables/table42.xml"/><Relationship Id="rId1" Type="http://schemas.openxmlformats.org/officeDocument/2006/relationships/printerSettings" Target="../printerSettings/printerSettings7.bin"/><Relationship Id="rId6" Type="http://schemas.openxmlformats.org/officeDocument/2006/relationships/table" Target="../tables/table46.xml"/><Relationship Id="rId5" Type="http://schemas.openxmlformats.org/officeDocument/2006/relationships/table" Target="../tables/table45.xml"/><Relationship Id="rId4" Type="http://schemas.openxmlformats.org/officeDocument/2006/relationships/table" Target="../tables/table44.xml"/><Relationship Id="rId9" Type="http://schemas.openxmlformats.org/officeDocument/2006/relationships/table" Target="../tables/table4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56.xml"/><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printerSettings" Target="../printerSettings/printerSettings8.bin"/><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 Id="rId9" Type="http://schemas.openxmlformats.org/officeDocument/2006/relationships/table" Target="../tables/table57.xml"/></Relationships>
</file>

<file path=xl/worksheets/_rels/sheet9.xml.rels><?xml version="1.0" encoding="UTF-8" standalone="yes"?>
<Relationships xmlns="http://schemas.openxmlformats.org/package/2006/relationships"><Relationship Id="rId8" Type="http://schemas.openxmlformats.org/officeDocument/2006/relationships/table" Target="../tables/table64.xml"/><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table" Target="../tables/table58.xml"/><Relationship Id="rId1" Type="http://schemas.openxmlformats.org/officeDocument/2006/relationships/printerSettings" Target="../printerSettings/printerSettings9.bin"/><Relationship Id="rId6" Type="http://schemas.openxmlformats.org/officeDocument/2006/relationships/table" Target="../tables/table62.xml"/><Relationship Id="rId5" Type="http://schemas.openxmlformats.org/officeDocument/2006/relationships/table" Target="../tables/table61.xml"/><Relationship Id="rId4" Type="http://schemas.openxmlformats.org/officeDocument/2006/relationships/table" Target="../tables/table60.xml"/><Relationship Id="rId9" Type="http://schemas.openxmlformats.org/officeDocument/2006/relationships/table" Target="../tables/table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0DDA-0476-4521-9C78-F8939F32A2E0}">
  <sheetPr>
    <tabColor theme="7"/>
    <pageSetUpPr fitToPage="1"/>
  </sheetPr>
  <dimension ref="A1:K132"/>
  <sheetViews>
    <sheetView zoomScale="85" zoomScaleNormal="115" workbookViewId="0">
      <pane ySplit="3" topLeftCell="A4" activePane="bottomLeft" state="frozen"/>
      <selection pane="bottomLeft" activeCell="C15" sqref="C15"/>
    </sheetView>
  </sheetViews>
  <sheetFormatPr defaultColWidth="9.109375" defaultRowHeight="14.4" x14ac:dyDescent="0.3"/>
  <cols>
    <col min="1" max="1" width="36.33203125" customWidth="1"/>
    <col min="2" max="2" width="58.6640625" customWidth="1"/>
    <col min="3" max="3" width="18.6640625" customWidth="1"/>
    <col min="4" max="4" width="18.5546875" customWidth="1"/>
    <col min="5"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0</v>
      </c>
      <c r="B2" s="2"/>
      <c r="C2" s="2"/>
      <c r="D2" s="2"/>
      <c r="E2" s="2"/>
      <c r="F2" s="2"/>
      <c r="G2" s="2"/>
      <c r="H2" s="2"/>
      <c r="I2" s="2"/>
      <c r="J2" s="2"/>
      <c r="K2" s="2"/>
    </row>
    <row r="3" spans="1:11" ht="16.2" thickBot="1" x14ac:dyDescent="0.35">
      <c r="A3" s="4" t="s">
        <v>1</v>
      </c>
      <c r="B3" s="9"/>
      <c r="C3" s="9"/>
      <c r="D3" s="9"/>
      <c r="E3" s="9"/>
      <c r="F3" s="9"/>
      <c r="G3" s="9"/>
      <c r="H3" s="9"/>
      <c r="I3" s="9"/>
      <c r="J3" s="9"/>
      <c r="K3" s="9"/>
    </row>
    <row r="4" spans="1:11" ht="15" thickTop="1" x14ac:dyDescent="0.3"/>
    <row r="5" spans="1:11" x14ac:dyDescent="0.3">
      <c r="A5" s="11" t="s">
        <v>2</v>
      </c>
    </row>
    <row r="6" spans="1:11" x14ac:dyDescent="0.3">
      <c r="A6" s="11" t="s">
        <v>3</v>
      </c>
    </row>
    <row r="7" spans="1:11" x14ac:dyDescent="0.3">
      <c r="A7" s="11" t="s">
        <v>4</v>
      </c>
    </row>
    <row r="9" spans="1:11" x14ac:dyDescent="0.3">
      <c r="A9" s="6"/>
    </row>
    <row r="10" spans="1:11" ht="18" thickBot="1" x14ac:dyDescent="0.4">
      <c r="A10" s="25" t="s">
        <v>5</v>
      </c>
    </row>
    <row r="11" spans="1:11" ht="15" thickTop="1" x14ac:dyDescent="0.3">
      <c r="A11" s="11" t="s">
        <v>6</v>
      </c>
    </row>
    <row r="12" spans="1:11" x14ac:dyDescent="0.3">
      <c r="A12" s="31" t="s">
        <v>7</v>
      </c>
      <c r="B12" s="32" t="s">
        <v>8</v>
      </c>
      <c r="C12" s="32" t="s">
        <v>9</v>
      </c>
      <c r="D12" s="32" t="s">
        <v>10</v>
      </c>
    </row>
    <row r="13" spans="1:11" x14ac:dyDescent="0.3">
      <c r="A13" s="33" t="s">
        <v>11</v>
      </c>
      <c r="B13" s="5" t="s">
        <v>12</v>
      </c>
      <c r="C13" s="5" t="s">
        <v>12</v>
      </c>
      <c r="D13" s="33" t="s">
        <v>11</v>
      </c>
    </row>
    <row r="14" spans="1:11" x14ac:dyDescent="0.3">
      <c r="A14" s="33" t="s">
        <v>13</v>
      </c>
      <c r="B14" s="5" t="s">
        <v>12</v>
      </c>
      <c r="C14" s="5" t="s">
        <v>14</v>
      </c>
      <c r="D14" s="35" t="s">
        <v>13</v>
      </c>
    </row>
    <row r="15" spans="1:11" ht="28.8" x14ac:dyDescent="0.3">
      <c r="A15" s="33" t="s">
        <v>15</v>
      </c>
      <c r="B15" s="38" t="s">
        <v>16</v>
      </c>
      <c r="C15" s="5" t="s">
        <v>17</v>
      </c>
      <c r="D15" s="39" t="s">
        <v>15</v>
      </c>
    </row>
    <row r="16" spans="1:11" ht="28.8" x14ac:dyDescent="0.3">
      <c r="A16" s="33" t="s">
        <v>18</v>
      </c>
      <c r="B16" s="38" t="s">
        <v>16</v>
      </c>
      <c r="C16" s="5" t="s">
        <v>19</v>
      </c>
      <c r="D16" s="35" t="s">
        <v>18</v>
      </c>
    </row>
    <row r="17" spans="1:4" ht="28.8" x14ac:dyDescent="0.3">
      <c r="A17" s="33" t="s">
        <v>20</v>
      </c>
      <c r="B17" s="38" t="s">
        <v>16</v>
      </c>
      <c r="C17" s="5" t="s">
        <v>21</v>
      </c>
      <c r="D17" s="35" t="s">
        <v>20</v>
      </c>
    </row>
    <row r="18" spans="1:4" ht="28.8" x14ac:dyDescent="0.3">
      <c r="A18" s="33" t="s">
        <v>22</v>
      </c>
      <c r="B18" s="38" t="s">
        <v>16</v>
      </c>
      <c r="C18" s="5" t="s">
        <v>23</v>
      </c>
      <c r="D18" s="35" t="s">
        <v>24</v>
      </c>
    </row>
    <row r="19" spans="1:4" ht="28.8" x14ac:dyDescent="0.3">
      <c r="A19" s="33" t="s">
        <v>25</v>
      </c>
      <c r="B19" s="38" t="s">
        <v>16</v>
      </c>
      <c r="C19" s="5" t="s">
        <v>26</v>
      </c>
      <c r="D19" s="35" t="s">
        <v>25</v>
      </c>
    </row>
    <row r="20" spans="1:4" ht="28.8" x14ac:dyDescent="0.3">
      <c r="A20" s="33" t="s">
        <v>27</v>
      </c>
      <c r="B20" s="38" t="s">
        <v>16</v>
      </c>
      <c r="C20" s="5" t="s">
        <v>28</v>
      </c>
      <c r="D20" s="35" t="s">
        <v>27</v>
      </c>
    </row>
    <row r="21" spans="1:4" ht="28.8" x14ac:dyDescent="0.3">
      <c r="A21" s="33" t="s">
        <v>29</v>
      </c>
      <c r="B21" s="38" t="s">
        <v>16</v>
      </c>
      <c r="C21" s="5" t="s">
        <v>30</v>
      </c>
      <c r="D21" s="35" t="s">
        <v>29</v>
      </c>
    </row>
    <row r="22" spans="1:4" ht="28.8" x14ac:dyDescent="0.3">
      <c r="A22" s="33" t="s">
        <v>31</v>
      </c>
      <c r="B22" s="38" t="s">
        <v>16</v>
      </c>
      <c r="C22" s="5" t="s">
        <v>32</v>
      </c>
      <c r="D22" s="35" t="s">
        <v>31</v>
      </c>
    </row>
    <row r="23" spans="1:4" ht="28.8" x14ac:dyDescent="0.3">
      <c r="A23" s="33" t="s">
        <v>33</v>
      </c>
      <c r="B23" s="38" t="s">
        <v>16</v>
      </c>
      <c r="C23" s="5" t="s">
        <v>34</v>
      </c>
      <c r="D23" s="35" t="s">
        <v>33</v>
      </c>
    </row>
    <row r="24" spans="1:4" ht="28.8" x14ac:dyDescent="0.3">
      <c r="A24" s="33" t="s">
        <v>35</v>
      </c>
      <c r="B24" s="38" t="s">
        <v>16</v>
      </c>
      <c r="C24" s="5" t="s">
        <v>36</v>
      </c>
      <c r="D24" s="35" t="s">
        <v>35</v>
      </c>
    </row>
    <row r="25" spans="1:4" ht="28.8" x14ac:dyDescent="0.3">
      <c r="A25" s="33" t="s">
        <v>37</v>
      </c>
      <c r="B25" s="38" t="s">
        <v>16</v>
      </c>
      <c r="C25" s="5" t="s">
        <v>38</v>
      </c>
      <c r="D25" s="35" t="s">
        <v>37</v>
      </c>
    </row>
    <row r="26" spans="1:4" ht="28.8" x14ac:dyDescent="0.3">
      <c r="A26" s="33" t="s">
        <v>39</v>
      </c>
      <c r="B26" s="38" t="s">
        <v>40</v>
      </c>
      <c r="C26" s="5" t="s">
        <v>41</v>
      </c>
      <c r="D26" s="35" t="s">
        <v>42</v>
      </c>
    </row>
    <row r="27" spans="1:4" ht="28.8" x14ac:dyDescent="0.3">
      <c r="A27" s="34" t="s">
        <v>43</v>
      </c>
      <c r="B27" s="38" t="s">
        <v>40</v>
      </c>
      <c r="C27" s="30" t="s">
        <v>44</v>
      </c>
      <c r="D27" s="37" t="s">
        <v>43</v>
      </c>
    </row>
    <row r="28" spans="1:4" ht="28.8" x14ac:dyDescent="0.3">
      <c r="A28" s="33" t="s">
        <v>45</v>
      </c>
      <c r="B28" s="38" t="s">
        <v>40</v>
      </c>
      <c r="C28" s="5" t="s">
        <v>46</v>
      </c>
      <c r="D28" s="36" t="s">
        <v>45</v>
      </c>
    </row>
    <row r="29" spans="1:4" ht="28.8" x14ac:dyDescent="0.3">
      <c r="A29" s="33" t="s">
        <v>47</v>
      </c>
      <c r="B29" s="38" t="s">
        <v>40</v>
      </c>
      <c r="C29" s="5" t="s">
        <v>48</v>
      </c>
      <c r="D29" s="35" t="s">
        <v>47</v>
      </c>
    </row>
    <row r="30" spans="1:4" ht="28.8" x14ac:dyDescent="0.3">
      <c r="A30" s="33" t="s">
        <v>49</v>
      </c>
      <c r="B30" s="38" t="s">
        <v>40</v>
      </c>
      <c r="C30" s="5" t="s">
        <v>50</v>
      </c>
      <c r="D30" s="36" t="s">
        <v>51</v>
      </c>
    </row>
    <row r="31" spans="1:4" ht="28.8" x14ac:dyDescent="0.3">
      <c r="A31" s="33" t="s">
        <v>52</v>
      </c>
      <c r="B31" s="38" t="s">
        <v>40</v>
      </c>
      <c r="C31" s="5" t="s">
        <v>53</v>
      </c>
      <c r="D31" s="36" t="s">
        <v>54</v>
      </c>
    </row>
    <row r="32" spans="1:4" ht="28.8" x14ac:dyDescent="0.3">
      <c r="A32" s="34" t="s">
        <v>55</v>
      </c>
      <c r="B32" s="38" t="s">
        <v>40</v>
      </c>
      <c r="C32" s="5" t="s">
        <v>56</v>
      </c>
      <c r="D32" s="36" t="s">
        <v>57</v>
      </c>
    </row>
    <row r="33" spans="1:4" ht="28.8" x14ac:dyDescent="0.3">
      <c r="A33" s="34" t="s">
        <v>58</v>
      </c>
      <c r="B33" s="38" t="s">
        <v>40</v>
      </c>
      <c r="C33" s="30" t="s">
        <v>32</v>
      </c>
      <c r="D33" s="37" t="s">
        <v>59</v>
      </c>
    </row>
    <row r="36" spans="1:4" x14ac:dyDescent="0.3">
      <c r="A36" s="7"/>
    </row>
    <row r="37" spans="1:4" x14ac:dyDescent="0.3">
      <c r="A37" s="3"/>
    </row>
    <row r="38" spans="1:4" x14ac:dyDescent="0.3">
      <c r="A38" s="3"/>
    </row>
    <row r="57" spans="1:1" x14ac:dyDescent="0.3">
      <c r="A57" s="3"/>
    </row>
    <row r="58" spans="1:1" x14ac:dyDescent="0.3">
      <c r="A58" s="3"/>
    </row>
    <row r="132" spans="1:11" x14ac:dyDescent="0.3">
      <c r="A132" s="10" t="s">
        <v>60</v>
      </c>
      <c r="B132" s="10" t="s">
        <v>60</v>
      </c>
      <c r="C132" s="10" t="s">
        <v>60</v>
      </c>
      <c r="D132" s="10" t="s">
        <v>60</v>
      </c>
      <c r="E132" s="10" t="s">
        <v>60</v>
      </c>
      <c r="F132" s="10" t="s">
        <v>60</v>
      </c>
      <c r="G132" s="10" t="s">
        <v>60</v>
      </c>
      <c r="H132" s="10" t="s">
        <v>60</v>
      </c>
      <c r="I132" s="10" t="s">
        <v>60</v>
      </c>
      <c r="J132" s="10" t="s">
        <v>60</v>
      </c>
      <c r="K132" s="10" t="s">
        <v>60</v>
      </c>
    </row>
  </sheetData>
  <hyperlinks>
    <hyperlink ref="D18" location="Canada!A1" display="CA" xr:uid="{3CF2DE35-8323-4F10-A6B4-D7E3A0812A91}"/>
    <hyperlink ref="D19" location="Switzerland!A1" display="Switzerland" xr:uid="{98582917-2EED-404E-812A-D8EBC698DB5C}"/>
    <hyperlink ref="D20" location="Mexico!A1" display="Mexico" xr:uid="{1BC093ED-67F1-46D0-9CDE-95B0D50575EA}"/>
    <hyperlink ref="D21" location="Japan!A1" display="Japan" xr:uid="{6117A02E-5F2B-4CCE-9E53-49927EEBADA8}"/>
    <hyperlink ref="D26" location="'All sectors'!A1" display="All sectors" xr:uid="{2985B1EE-8E4A-45B6-87CD-525F1913129A}"/>
    <hyperlink ref="D29" location="Financial!A1" display="Financial" xr:uid="{54B2F047-7C29-44B7-A7C2-F769B9AD6576}"/>
    <hyperlink ref="D30" location="Research!A1" display="Research" xr:uid="{CF6F5890-419D-42FD-828C-4A84A8884427}"/>
    <hyperlink ref="D33" location="Insurance!A1" display="Insurance" xr:uid="{6D1BA20A-BDAD-41CC-9547-15497BACE444}"/>
    <hyperlink ref="D16" location="EU!A1" display="EU" xr:uid="{3BB773B1-1235-4121-8918-9642E7279672}"/>
    <hyperlink ref="D17" location="UK!A1" display="UK" xr:uid="{926D654B-A2E1-44E1-9357-D684BA752AF0}"/>
    <hyperlink ref="D22" location="India!A1" display="India" xr:uid="{0999B65B-1172-4541-9E4F-0456C354075D}"/>
    <hyperlink ref="D23" location="China!A1" display="China" xr:uid="{6897B6DF-55FA-4672-8AE6-0FA358AE4647}"/>
    <hyperlink ref="D24" location="Singapore!A1" display="Singapore" xr:uid="{D35A4BB3-B3DA-489C-8121-35B9CADC81EC}"/>
    <hyperlink ref="D25" location="'South Korea'!A1" display="South Korea" xr:uid="{2ECE3E25-8002-4567-948B-3397C83E86DA}"/>
    <hyperlink ref="D27" location="Travel!A1" display="Travel" xr:uid="{A2E60546-2E62-403B-B263-2C90DE9F4F68}"/>
    <hyperlink ref="D28" location="Professional!A1" display="Professional" xr:uid="{C6D7D2AC-7F37-4C15-8AD7-F73DD364A843}"/>
    <hyperlink ref="D31" location="Computer!A1" display="Computer" xr:uid="{C891AC5D-F2A2-4260-AC23-E4A0D4CB6713}"/>
    <hyperlink ref="D32" location="'Air and Sea'!A1" display="Air and sea" xr:uid="{A041E086-45E1-4A14-B55E-73D9D8CBFAE0}"/>
    <hyperlink ref="D15" location="'All trade partners'!Print_Area" display="All trade partners" xr:uid="{69148A60-4553-4C19-9BE7-6962FA792E67}"/>
    <hyperlink ref="D14" location="'Report figure data'!A1" display="Report figure data" xr:uid="{B3270E91-E598-4CE6-8C53-48737E3FD7BF}"/>
  </hyperlinks>
  <pageMargins left="0.7" right="0.7" top="0.75" bottom="0.75" header="0.3" footer="0.3"/>
  <pageSetup scale="41" fitToHeight="0"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4215-A12A-490C-9178-92B4F81CA16C}">
  <sheetPr>
    <tabColor theme="4" tint="-0.499984740745262"/>
    <pageSetUpPr fitToPage="1"/>
  </sheetPr>
  <dimension ref="A1:K173"/>
  <sheetViews>
    <sheetView zoomScale="85" zoomScaleNormal="85" workbookViewId="0">
      <pane ySplit="3" topLeftCell="A83" activePane="bottomLeft" state="frozen"/>
      <selection pane="bottomLeft" activeCell="E104" sqref="E104:F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31</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231</v>
      </c>
      <c r="B6" s="14"/>
      <c r="C6" s="14"/>
      <c r="D6" s="14"/>
      <c r="E6" s="14"/>
      <c r="F6" s="14"/>
      <c r="G6" s="14"/>
      <c r="H6" s="14"/>
      <c r="I6" s="14"/>
      <c r="J6" s="14"/>
      <c r="K6" s="14"/>
    </row>
    <row r="8" spans="1:11" ht="18" thickBot="1" x14ac:dyDescent="0.4">
      <c r="A8" s="25" t="s">
        <v>232</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52</v>
      </c>
      <c r="B11" s="61">
        <v>13543</v>
      </c>
      <c r="C11" s="61">
        <v>13906</v>
      </c>
      <c r="D11" s="61">
        <v>13460</v>
      </c>
      <c r="E11" s="61">
        <v>14117</v>
      </c>
      <c r="F11" s="60">
        <v>16986</v>
      </c>
    </row>
    <row r="12" spans="1:11" x14ac:dyDescent="0.3">
      <c r="A12" s="33" t="s">
        <v>131</v>
      </c>
      <c r="B12" s="62">
        <v>6143</v>
      </c>
      <c r="C12" s="62">
        <v>6983</v>
      </c>
      <c r="D12" s="62">
        <v>8375</v>
      </c>
      <c r="E12" s="62">
        <v>9618</v>
      </c>
      <c r="F12" s="67">
        <v>10879</v>
      </c>
    </row>
    <row r="13" spans="1:11" x14ac:dyDescent="0.3">
      <c r="A13" s="12" t="s">
        <v>161</v>
      </c>
      <c r="B13" s="62" t="s">
        <v>169</v>
      </c>
      <c r="C13" s="61">
        <v>5026</v>
      </c>
      <c r="D13" s="62" t="s">
        <v>169</v>
      </c>
      <c r="E13" s="62" t="s">
        <v>169</v>
      </c>
      <c r="F13" s="62" t="s">
        <v>169</v>
      </c>
    </row>
    <row r="14" spans="1:11" x14ac:dyDescent="0.3">
      <c r="A14" s="33" t="s">
        <v>130</v>
      </c>
      <c r="B14" s="59">
        <v>811</v>
      </c>
      <c r="C14" s="59">
        <v>1227</v>
      </c>
      <c r="D14" s="59">
        <v>2497</v>
      </c>
      <c r="E14" s="59">
        <v>3325</v>
      </c>
      <c r="F14" s="59">
        <v>4385</v>
      </c>
    </row>
    <row r="15" spans="1:11" x14ac:dyDescent="0.3">
      <c r="A15" s="12" t="s">
        <v>162</v>
      </c>
      <c r="B15" s="61">
        <v>460</v>
      </c>
      <c r="C15" s="61">
        <v>503</v>
      </c>
      <c r="D15" s="61">
        <v>589</v>
      </c>
      <c r="E15" s="61">
        <v>730</v>
      </c>
      <c r="F15" s="60">
        <v>838</v>
      </c>
    </row>
    <row r="16" spans="1:11" x14ac:dyDescent="0.3">
      <c r="A16" s="33" t="s">
        <v>154</v>
      </c>
      <c r="B16" s="59" t="s">
        <v>169</v>
      </c>
      <c r="C16" s="59">
        <v>464</v>
      </c>
      <c r="D16" s="59">
        <v>353</v>
      </c>
      <c r="E16" s="59">
        <v>481</v>
      </c>
      <c r="F16" s="59">
        <v>511</v>
      </c>
    </row>
    <row r="17" spans="1:6" x14ac:dyDescent="0.3">
      <c r="A17" s="12" t="s">
        <v>55</v>
      </c>
      <c r="B17" s="61">
        <v>126</v>
      </c>
      <c r="C17" s="61">
        <v>180</v>
      </c>
      <c r="D17" s="61">
        <v>172</v>
      </c>
      <c r="E17" s="61">
        <v>169</v>
      </c>
      <c r="F17" s="60">
        <v>195</v>
      </c>
    </row>
    <row r="18" spans="1:6" x14ac:dyDescent="0.3">
      <c r="A18" s="33" t="s">
        <v>134</v>
      </c>
      <c r="B18" s="59">
        <v>161</v>
      </c>
      <c r="C18" s="62" t="s">
        <v>169</v>
      </c>
      <c r="D18" s="62" t="s">
        <v>169</v>
      </c>
      <c r="E18" s="62" t="s">
        <v>169</v>
      </c>
      <c r="F18" s="59">
        <v>141</v>
      </c>
    </row>
    <row r="19" spans="1:6" x14ac:dyDescent="0.3">
      <c r="A19" s="12" t="s">
        <v>153</v>
      </c>
      <c r="B19" s="61" t="s">
        <v>169</v>
      </c>
      <c r="C19" s="61">
        <v>205</v>
      </c>
      <c r="D19" s="61">
        <v>273</v>
      </c>
      <c r="E19" s="61">
        <v>186</v>
      </c>
      <c r="F19" s="60">
        <v>139</v>
      </c>
    </row>
    <row r="20" spans="1:6" x14ac:dyDescent="0.3">
      <c r="A20" s="33" t="s">
        <v>58</v>
      </c>
      <c r="B20" s="59">
        <v>166</v>
      </c>
      <c r="C20" s="59">
        <v>257</v>
      </c>
      <c r="D20" s="59">
        <v>140</v>
      </c>
      <c r="E20" s="59">
        <v>137</v>
      </c>
      <c r="F20" s="59">
        <v>110</v>
      </c>
    </row>
    <row r="21" spans="1:6" x14ac:dyDescent="0.3">
      <c r="A21" s="12" t="s">
        <v>137</v>
      </c>
      <c r="B21" s="61">
        <v>45</v>
      </c>
      <c r="C21" s="61">
        <v>39</v>
      </c>
      <c r="D21" s="61">
        <v>25</v>
      </c>
      <c r="E21" s="61">
        <v>24</v>
      </c>
      <c r="F21" s="61">
        <v>15</v>
      </c>
    </row>
    <row r="22" spans="1:6" x14ac:dyDescent="0.3">
      <c r="A22" s="33" t="s">
        <v>138</v>
      </c>
      <c r="B22" s="59" t="s">
        <v>169</v>
      </c>
      <c r="C22" s="59" t="s">
        <v>169</v>
      </c>
      <c r="D22" s="59" t="s">
        <v>169</v>
      </c>
      <c r="E22" s="59" t="s">
        <v>169</v>
      </c>
      <c r="F22" s="59" t="s">
        <v>169</v>
      </c>
    </row>
    <row r="23" spans="1:6" x14ac:dyDescent="0.3">
      <c r="A23" s="41" t="s">
        <v>77</v>
      </c>
      <c r="B23" s="61">
        <v>28157</v>
      </c>
      <c r="C23" s="61">
        <v>31105</v>
      </c>
      <c r="D23" s="61">
        <v>33229</v>
      </c>
      <c r="E23" s="61">
        <v>36030</v>
      </c>
      <c r="F23" s="61">
        <v>41594</v>
      </c>
    </row>
    <row r="24" spans="1:6" x14ac:dyDescent="0.3">
      <c r="A24" s="27" t="s">
        <v>149</v>
      </c>
      <c r="B24" s="28"/>
      <c r="C24" s="28"/>
      <c r="D24" s="28"/>
      <c r="E24" s="28"/>
      <c r="F24" s="28"/>
    </row>
    <row r="25" spans="1:6" x14ac:dyDescent="0.3">
      <c r="A25" t="s">
        <v>183</v>
      </c>
    </row>
    <row r="28" spans="1:6" ht="18" thickBot="1" x14ac:dyDescent="0.4">
      <c r="A28" s="25" t="s">
        <v>233</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Computer services</v>
      </c>
      <c r="B31" s="43">
        <f t="shared" ref="B31:F43" si="1">IFERROR(B11/B$23*100, "n.c.")</f>
        <v>48.098163866889223</v>
      </c>
      <c r="C31" s="43">
        <f t="shared" si="1"/>
        <v>44.706638804050797</v>
      </c>
      <c r="D31" s="43">
        <f t="shared" si="1"/>
        <v>40.506786240934126</v>
      </c>
      <c r="E31" s="43">
        <f t="shared" si="1"/>
        <v>39.181237857341102</v>
      </c>
      <c r="F31" s="43">
        <f t="shared" si="1"/>
        <v>40.837620810693849</v>
      </c>
    </row>
    <row r="32" spans="1:6" x14ac:dyDescent="0.3">
      <c r="A32" s="49" t="str">
        <f t="shared" si="0"/>
        <v>Professional, technical, and related services</v>
      </c>
      <c r="B32" s="44">
        <f t="shared" si="1"/>
        <v>21.81695493127819</v>
      </c>
      <c r="C32" s="44">
        <f t="shared" si="1"/>
        <v>22.449766918501847</v>
      </c>
      <c r="D32" s="44">
        <f t="shared" si="1"/>
        <v>25.203888169972011</v>
      </c>
      <c r="E32" s="44">
        <f t="shared" si="1"/>
        <v>26.694421315570359</v>
      </c>
      <c r="F32" s="44">
        <f t="shared" si="1"/>
        <v>26.15521469442708</v>
      </c>
    </row>
    <row r="33" spans="1:6" x14ac:dyDescent="0.3">
      <c r="A33" s="12" t="str">
        <f t="shared" si="0"/>
        <v>Research and development services</v>
      </c>
      <c r="B33" s="43" t="str">
        <f t="shared" si="1"/>
        <v>n.c.</v>
      </c>
      <c r="C33" s="43">
        <f t="shared" si="1"/>
        <v>16.15817392702138</v>
      </c>
      <c r="D33" s="43" t="str">
        <f t="shared" si="1"/>
        <v>n.c.</v>
      </c>
      <c r="E33" s="43" t="str">
        <f t="shared" si="1"/>
        <v>n.c.</v>
      </c>
      <c r="F33" s="43" t="str">
        <f t="shared" si="1"/>
        <v>n.c.</v>
      </c>
    </row>
    <row r="34" spans="1:6" x14ac:dyDescent="0.3">
      <c r="A34" s="13" t="str">
        <f t="shared" si="0"/>
        <v>Travel and passenger fares</v>
      </c>
      <c r="B34" s="44">
        <f t="shared" si="1"/>
        <v>2.8802784387541287</v>
      </c>
      <c r="C34" s="44">
        <f t="shared" si="1"/>
        <v>3.9447034238868346</v>
      </c>
      <c r="D34" s="44">
        <f t="shared" si="1"/>
        <v>7.5145204490053867</v>
      </c>
      <c r="E34" s="44">
        <f t="shared" si="1"/>
        <v>9.2284207604773787</v>
      </c>
      <c r="F34" s="44">
        <f t="shared" si="1"/>
        <v>10.542385921046304</v>
      </c>
    </row>
    <row r="35" spans="1:6" x14ac:dyDescent="0.3">
      <c r="A35" s="12" t="str">
        <f t="shared" si="0"/>
        <v>Financial services</v>
      </c>
      <c r="B35" s="43">
        <f t="shared" si="1"/>
        <v>1.6336967716731186</v>
      </c>
      <c r="C35" s="43">
        <f t="shared" si="1"/>
        <v>1.6171033595884905</v>
      </c>
      <c r="D35" s="43">
        <f t="shared" si="1"/>
        <v>1.7725480754762408</v>
      </c>
      <c r="E35" s="43">
        <f t="shared" si="1"/>
        <v>2.02608936996947</v>
      </c>
      <c r="F35" s="43">
        <f t="shared" si="1"/>
        <v>2.0147136606241287</v>
      </c>
    </row>
    <row r="36" spans="1:6" x14ac:dyDescent="0.3">
      <c r="A36" s="13" t="str">
        <f t="shared" si="0"/>
        <v>Telecommunications and information services</v>
      </c>
      <c r="B36" s="44" t="str">
        <f t="shared" si="1"/>
        <v>n.c.</v>
      </c>
      <c r="C36" s="44">
        <f t="shared" si="1"/>
        <v>1.4917215881691046</v>
      </c>
      <c r="D36" s="44">
        <f t="shared" si="1"/>
        <v>1.0623250774925517</v>
      </c>
      <c r="E36" s="44">
        <f t="shared" si="1"/>
        <v>1.3349986122675548</v>
      </c>
      <c r="F36" s="44">
        <f t="shared" si="1"/>
        <v>1.2285425782564794</v>
      </c>
    </row>
    <row r="37" spans="1:6" x14ac:dyDescent="0.3">
      <c r="A37" s="12" t="str">
        <f t="shared" si="0"/>
        <v>Air and sea transport services</v>
      </c>
      <c r="B37" s="43">
        <f t="shared" si="1"/>
        <v>0.44749085484959333</v>
      </c>
      <c r="C37" s="43">
        <f t="shared" si="1"/>
        <v>0.57868509885870434</v>
      </c>
      <c r="D37" s="43">
        <f t="shared" si="1"/>
        <v>0.51762015107285797</v>
      </c>
      <c r="E37" s="43">
        <f t="shared" si="1"/>
        <v>0.46905356647238411</v>
      </c>
      <c r="F37" s="43">
        <f t="shared" si="1"/>
        <v>0.4688176179256624</v>
      </c>
    </row>
    <row r="38" spans="1:6" x14ac:dyDescent="0.3">
      <c r="A38" s="13" t="str">
        <f t="shared" si="0"/>
        <v>Audiovisual services</v>
      </c>
      <c r="B38" s="44">
        <f t="shared" si="1"/>
        <v>0.57179387008559146</v>
      </c>
      <c r="C38" s="44" t="str">
        <f t="shared" si="1"/>
        <v>n.c.</v>
      </c>
      <c r="D38" s="44" t="str">
        <f t="shared" si="1"/>
        <v>n.c.</v>
      </c>
      <c r="E38" s="44" t="str">
        <f t="shared" si="1"/>
        <v>n.c.</v>
      </c>
      <c r="F38" s="44">
        <f t="shared" si="1"/>
        <v>0.33899120065394045</v>
      </c>
    </row>
    <row r="39" spans="1:6" x14ac:dyDescent="0.3">
      <c r="A39" s="12" t="str">
        <f t="shared" si="0"/>
        <v>Maintenance and repair services</v>
      </c>
      <c r="B39" s="43" t="str">
        <f t="shared" si="1"/>
        <v>n.c.</v>
      </c>
      <c r="C39" s="43">
        <f t="shared" si="1"/>
        <v>0.65905802925574664</v>
      </c>
      <c r="D39" s="43">
        <f t="shared" si="1"/>
        <v>0.82157151885401303</v>
      </c>
      <c r="E39" s="43">
        <f t="shared" si="1"/>
        <v>0.51623646960865943</v>
      </c>
      <c r="F39" s="43">
        <f t="shared" si="1"/>
        <v>0.33418281482906187</v>
      </c>
    </row>
    <row r="40" spans="1:6" x14ac:dyDescent="0.3">
      <c r="A40" s="13" t="str">
        <f t="shared" si="0"/>
        <v>Insurance services</v>
      </c>
      <c r="B40" s="44">
        <f t="shared" si="1"/>
        <v>0.58955144369073409</v>
      </c>
      <c r="C40" s="44">
        <f t="shared" si="1"/>
        <v>0.82623372448159471</v>
      </c>
      <c r="D40" s="44">
        <f t="shared" si="1"/>
        <v>0.42131872761744255</v>
      </c>
      <c r="E40" s="44">
        <f t="shared" si="1"/>
        <v>0.38023868998057175</v>
      </c>
      <c r="F40" s="44">
        <f t="shared" si="1"/>
        <v>0.26446122036832237</v>
      </c>
    </row>
    <row r="41" spans="1:6" x14ac:dyDescent="0.3">
      <c r="A41" s="12" t="str">
        <f t="shared" si="0"/>
        <v>Construction</v>
      </c>
      <c r="B41" s="43">
        <f t="shared" si="1"/>
        <v>0.15981816244628333</v>
      </c>
      <c r="C41" s="43">
        <f t="shared" si="1"/>
        <v>0.12538177141938597</v>
      </c>
      <c r="D41" s="43">
        <f t="shared" si="1"/>
        <v>7.523548707454332E-2</v>
      </c>
      <c r="E41" s="43">
        <f t="shared" si="1"/>
        <v>6.6611157368859295E-2</v>
      </c>
      <c r="F41" s="43">
        <f t="shared" si="1"/>
        <v>3.6062893686589409E-2</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t="s">
        <v>183</v>
      </c>
    </row>
    <row r="48" spans="1:6" ht="18" thickBot="1" x14ac:dyDescent="0.4">
      <c r="A48" s="25" t="s">
        <v>234</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Computer services</v>
      </c>
      <c r="B51" s="62">
        <f t="shared" ref="B51:E63" si="3">IFERROR(C11-B11,"n.c.")</f>
        <v>363</v>
      </c>
      <c r="C51" s="62">
        <f t="shared" si="3"/>
        <v>-446</v>
      </c>
      <c r="D51" s="62">
        <f t="shared" si="3"/>
        <v>657</v>
      </c>
      <c r="E51" s="62">
        <f t="shared" si="3"/>
        <v>2869</v>
      </c>
      <c r="F51" s="67">
        <f t="shared" ref="F51:F63" si="4">IFERROR(F11-B11,"n.c.")</f>
        <v>3443</v>
      </c>
    </row>
    <row r="52" spans="1:6" x14ac:dyDescent="0.3">
      <c r="A52" s="49" t="str">
        <f t="shared" si="2"/>
        <v>Professional, technical, and related services</v>
      </c>
      <c r="B52" s="62">
        <f t="shared" si="3"/>
        <v>840</v>
      </c>
      <c r="C52" s="62">
        <f t="shared" si="3"/>
        <v>1392</v>
      </c>
      <c r="D52" s="62">
        <f t="shared" si="3"/>
        <v>1243</v>
      </c>
      <c r="E52" s="62">
        <f t="shared" si="3"/>
        <v>1261</v>
      </c>
      <c r="F52" s="67">
        <f t="shared" si="4"/>
        <v>4736</v>
      </c>
    </row>
    <row r="53" spans="1:6" x14ac:dyDescent="0.3">
      <c r="A53" s="12" t="str">
        <f t="shared" si="2"/>
        <v>Research and development services</v>
      </c>
      <c r="B53" s="62" t="str">
        <f t="shared" si="3"/>
        <v>n.c.</v>
      </c>
      <c r="C53" s="62" t="str">
        <f t="shared" si="3"/>
        <v>n.c.</v>
      </c>
      <c r="D53" s="62" t="str">
        <f t="shared" si="3"/>
        <v>n.c.</v>
      </c>
      <c r="E53" s="62" t="str">
        <f t="shared" si="3"/>
        <v>n.c.</v>
      </c>
      <c r="F53" s="67" t="str">
        <f t="shared" si="4"/>
        <v>n.c.</v>
      </c>
    </row>
    <row r="54" spans="1:6" x14ac:dyDescent="0.3">
      <c r="A54" s="13" t="str">
        <f t="shared" si="2"/>
        <v>Travel and passenger fares</v>
      </c>
      <c r="B54" s="62">
        <f t="shared" si="3"/>
        <v>416</v>
      </c>
      <c r="C54" s="62">
        <f t="shared" si="3"/>
        <v>1270</v>
      </c>
      <c r="D54" s="62">
        <f t="shared" si="3"/>
        <v>828</v>
      </c>
      <c r="E54" s="62">
        <f t="shared" si="3"/>
        <v>1060</v>
      </c>
      <c r="F54" s="67">
        <f t="shared" si="4"/>
        <v>3574</v>
      </c>
    </row>
    <row r="55" spans="1:6" x14ac:dyDescent="0.3">
      <c r="A55" s="12" t="str">
        <f t="shared" si="2"/>
        <v>Financial services</v>
      </c>
      <c r="B55" s="62">
        <f t="shared" si="3"/>
        <v>43</v>
      </c>
      <c r="C55" s="62">
        <f t="shared" si="3"/>
        <v>86</v>
      </c>
      <c r="D55" s="62">
        <f t="shared" si="3"/>
        <v>141</v>
      </c>
      <c r="E55" s="62">
        <f t="shared" si="3"/>
        <v>108</v>
      </c>
      <c r="F55" s="67">
        <f t="shared" si="4"/>
        <v>378</v>
      </c>
    </row>
    <row r="56" spans="1:6" x14ac:dyDescent="0.3">
      <c r="A56" s="13" t="str">
        <f t="shared" si="2"/>
        <v>Telecommunications and information services</v>
      </c>
      <c r="B56" s="62" t="str">
        <f t="shared" si="3"/>
        <v>n.c.</v>
      </c>
      <c r="C56" s="62">
        <f t="shared" si="3"/>
        <v>-111</v>
      </c>
      <c r="D56" s="62">
        <f t="shared" si="3"/>
        <v>128</v>
      </c>
      <c r="E56" s="62">
        <f t="shared" si="3"/>
        <v>30</v>
      </c>
      <c r="F56" s="67" t="str">
        <f t="shared" si="4"/>
        <v>n.c.</v>
      </c>
    </row>
    <row r="57" spans="1:6" x14ac:dyDescent="0.3">
      <c r="A57" s="12" t="str">
        <f t="shared" si="2"/>
        <v>Air and sea transport services</v>
      </c>
      <c r="B57" s="62">
        <f t="shared" si="3"/>
        <v>54</v>
      </c>
      <c r="C57" s="62">
        <f t="shared" si="3"/>
        <v>-8</v>
      </c>
      <c r="D57" s="62">
        <f t="shared" si="3"/>
        <v>-3</v>
      </c>
      <c r="E57" s="62">
        <f t="shared" si="3"/>
        <v>26</v>
      </c>
      <c r="F57" s="67">
        <f t="shared" si="4"/>
        <v>69</v>
      </c>
    </row>
    <row r="58" spans="1:6" x14ac:dyDescent="0.3">
      <c r="A58" s="13" t="str">
        <f t="shared" si="2"/>
        <v>Audiovisual services</v>
      </c>
      <c r="B58" s="62" t="str">
        <f t="shared" si="3"/>
        <v>n.c.</v>
      </c>
      <c r="C58" s="62" t="str">
        <f t="shared" si="3"/>
        <v>n.c.</v>
      </c>
      <c r="D58" s="62" t="str">
        <f t="shared" si="3"/>
        <v>n.c.</v>
      </c>
      <c r="E58" s="62" t="str">
        <f t="shared" si="3"/>
        <v>n.c.</v>
      </c>
      <c r="F58" s="67">
        <f t="shared" si="4"/>
        <v>-20</v>
      </c>
    </row>
    <row r="59" spans="1:6" x14ac:dyDescent="0.3">
      <c r="A59" s="12" t="str">
        <f t="shared" si="2"/>
        <v>Maintenance and repair services</v>
      </c>
      <c r="B59" s="62" t="str">
        <f t="shared" si="3"/>
        <v>n.c.</v>
      </c>
      <c r="C59" s="62">
        <f t="shared" si="3"/>
        <v>68</v>
      </c>
      <c r="D59" s="62">
        <f t="shared" si="3"/>
        <v>-87</v>
      </c>
      <c r="E59" s="62">
        <f t="shared" si="3"/>
        <v>-47</v>
      </c>
      <c r="F59" s="67" t="str">
        <f t="shared" si="4"/>
        <v>n.c.</v>
      </c>
    </row>
    <row r="60" spans="1:6" x14ac:dyDescent="0.3">
      <c r="A60" s="13" t="str">
        <f t="shared" si="2"/>
        <v>Insurance services</v>
      </c>
      <c r="B60" s="62">
        <f t="shared" si="3"/>
        <v>91</v>
      </c>
      <c r="C60" s="62">
        <f t="shared" si="3"/>
        <v>-117</v>
      </c>
      <c r="D60" s="62">
        <f t="shared" si="3"/>
        <v>-3</v>
      </c>
      <c r="E60" s="62">
        <f t="shared" si="3"/>
        <v>-27</v>
      </c>
      <c r="F60" s="67">
        <f t="shared" si="4"/>
        <v>-56</v>
      </c>
    </row>
    <row r="61" spans="1:6" x14ac:dyDescent="0.3">
      <c r="A61" s="12" t="str">
        <f t="shared" si="2"/>
        <v>Construction</v>
      </c>
      <c r="B61" s="62">
        <f t="shared" si="3"/>
        <v>-6</v>
      </c>
      <c r="C61" s="62">
        <f t="shared" si="3"/>
        <v>-14</v>
      </c>
      <c r="D61" s="62">
        <f t="shared" si="3"/>
        <v>-1</v>
      </c>
      <c r="E61" s="62">
        <f t="shared" si="3"/>
        <v>-9</v>
      </c>
      <c r="F61" s="67">
        <f t="shared" si="4"/>
        <v>-30</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2948</v>
      </c>
      <c r="C63" s="62">
        <f t="shared" si="3"/>
        <v>2124</v>
      </c>
      <c r="D63" s="62">
        <f t="shared" si="3"/>
        <v>2801</v>
      </c>
      <c r="E63" s="62">
        <f t="shared" si="3"/>
        <v>5564</v>
      </c>
      <c r="F63" s="67">
        <f t="shared" si="4"/>
        <v>13437</v>
      </c>
    </row>
    <row r="64" spans="1:6" x14ac:dyDescent="0.3">
      <c r="A64" s="27" t="s">
        <v>149</v>
      </c>
      <c r="B64" s="28"/>
      <c r="C64" s="28"/>
      <c r="D64" s="28"/>
      <c r="E64" s="28"/>
      <c r="F64" s="28"/>
    </row>
    <row r="65" spans="1:6" x14ac:dyDescent="0.3">
      <c r="A65" t="s">
        <v>183</v>
      </c>
    </row>
    <row r="68" spans="1:6" ht="18" thickBot="1" x14ac:dyDescent="0.4">
      <c r="A68" s="25" t="s">
        <v>235</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Computer services</v>
      </c>
      <c r="B71" s="44">
        <f t="shared" ref="B71:E83" si="6">IFERROR((C11-B11)/B11*100,"n.c.")</f>
        <v>2.680351473085727</v>
      </c>
      <c r="C71" s="44">
        <f t="shared" si="6"/>
        <v>-3.2072486696390046</v>
      </c>
      <c r="D71" s="44">
        <f t="shared" si="6"/>
        <v>4.8811292719167909</v>
      </c>
      <c r="E71" s="44">
        <f t="shared" si="6"/>
        <v>20.323014804845222</v>
      </c>
      <c r="F71" s="44">
        <f t="shared" ref="F71:F83" si="7">IFERROR((F11-B11)/B11*100,"n.c.")</f>
        <v>25.422727608358564</v>
      </c>
    </row>
    <row r="72" spans="1:6" x14ac:dyDescent="0.3">
      <c r="A72" s="49" t="str">
        <f t="shared" si="5"/>
        <v>Professional, technical, and related services</v>
      </c>
      <c r="B72" s="44">
        <f t="shared" si="6"/>
        <v>13.674100602311572</v>
      </c>
      <c r="C72" s="44">
        <f t="shared" si="6"/>
        <v>19.934125733925249</v>
      </c>
      <c r="D72" s="44">
        <f t="shared" si="6"/>
        <v>14.841791044776119</v>
      </c>
      <c r="E72" s="44">
        <f t="shared" si="6"/>
        <v>13.110833853191931</v>
      </c>
      <c r="F72" s="44">
        <f t="shared" si="7"/>
        <v>77.095881491128111</v>
      </c>
    </row>
    <row r="73" spans="1:6" x14ac:dyDescent="0.3">
      <c r="A73" s="12" t="str">
        <f t="shared" si="5"/>
        <v>Research and development services</v>
      </c>
      <c r="B73" s="44" t="str">
        <f t="shared" si="6"/>
        <v>n.c.</v>
      </c>
      <c r="C73" s="44" t="str">
        <f t="shared" si="6"/>
        <v>n.c.</v>
      </c>
      <c r="D73" s="44" t="str">
        <f t="shared" si="6"/>
        <v>n.c.</v>
      </c>
      <c r="E73" s="44" t="str">
        <f t="shared" si="6"/>
        <v>n.c.</v>
      </c>
      <c r="F73" s="44" t="str">
        <f t="shared" si="7"/>
        <v>n.c.</v>
      </c>
    </row>
    <row r="74" spans="1:6" x14ac:dyDescent="0.3">
      <c r="A74" s="13" t="str">
        <f t="shared" si="5"/>
        <v>Travel and passenger fares</v>
      </c>
      <c r="B74" s="44">
        <f t="shared" si="6"/>
        <v>51.294697903822438</v>
      </c>
      <c r="C74" s="44">
        <f t="shared" si="6"/>
        <v>103.50448247758762</v>
      </c>
      <c r="D74" s="44">
        <f t="shared" si="6"/>
        <v>33.159791750100119</v>
      </c>
      <c r="E74" s="44">
        <f t="shared" si="6"/>
        <v>31.879699248120303</v>
      </c>
      <c r="F74" s="44">
        <f t="shared" si="7"/>
        <v>440.69050554870535</v>
      </c>
    </row>
    <row r="75" spans="1:6" x14ac:dyDescent="0.3">
      <c r="A75" s="12" t="str">
        <f t="shared" si="5"/>
        <v>Financial services</v>
      </c>
      <c r="B75" s="44">
        <f t="shared" si="6"/>
        <v>9.3478260869565215</v>
      </c>
      <c r="C75" s="44">
        <f t="shared" si="6"/>
        <v>17.097415506958249</v>
      </c>
      <c r="D75" s="44">
        <f t="shared" si="6"/>
        <v>23.938879456706282</v>
      </c>
      <c r="E75" s="44">
        <f t="shared" si="6"/>
        <v>14.794520547945206</v>
      </c>
      <c r="F75" s="44">
        <f t="shared" si="7"/>
        <v>82.173913043478265</v>
      </c>
    </row>
    <row r="76" spans="1:6" x14ac:dyDescent="0.3">
      <c r="A76" s="13" t="str">
        <f t="shared" si="5"/>
        <v>Telecommunications and information services</v>
      </c>
      <c r="B76" s="44" t="str">
        <f t="shared" si="6"/>
        <v>n.c.</v>
      </c>
      <c r="C76" s="44">
        <f t="shared" si="6"/>
        <v>-23.922413793103448</v>
      </c>
      <c r="D76" s="44">
        <f t="shared" si="6"/>
        <v>36.260623229461757</v>
      </c>
      <c r="E76" s="44">
        <f t="shared" si="6"/>
        <v>6.2370062370062378</v>
      </c>
      <c r="F76" s="44" t="str">
        <f t="shared" si="7"/>
        <v>n.c.</v>
      </c>
    </row>
    <row r="77" spans="1:6" x14ac:dyDescent="0.3">
      <c r="A77" s="12" t="str">
        <f t="shared" si="5"/>
        <v>Air and sea transport services</v>
      </c>
      <c r="B77" s="44">
        <f t="shared" si="6"/>
        <v>42.857142857142854</v>
      </c>
      <c r="C77" s="44">
        <f t="shared" si="6"/>
        <v>-4.4444444444444446</v>
      </c>
      <c r="D77" s="44">
        <f t="shared" si="6"/>
        <v>-1.7441860465116279</v>
      </c>
      <c r="E77" s="44">
        <f t="shared" si="6"/>
        <v>15.384615384615385</v>
      </c>
      <c r="F77" s="44">
        <f t="shared" si="7"/>
        <v>54.761904761904766</v>
      </c>
    </row>
    <row r="78" spans="1:6" x14ac:dyDescent="0.3">
      <c r="A78" s="13" t="str">
        <f t="shared" si="5"/>
        <v>Audiovisual services</v>
      </c>
      <c r="B78" s="44" t="str">
        <f t="shared" si="6"/>
        <v>n.c.</v>
      </c>
      <c r="C78" s="44" t="str">
        <f t="shared" si="6"/>
        <v>n.c.</v>
      </c>
      <c r="D78" s="44" t="str">
        <f t="shared" si="6"/>
        <v>n.c.</v>
      </c>
      <c r="E78" s="44" t="str">
        <f t="shared" si="6"/>
        <v>n.c.</v>
      </c>
      <c r="F78" s="44">
        <f t="shared" si="7"/>
        <v>-12.422360248447205</v>
      </c>
    </row>
    <row r="79" spans="1:6" x14ac:dyDescent="0.3">
      <c r="A79" s="12" t="str">
        <f t="shared" si="5"/>
        <v>Maintenance and repair services</v>
      </c>
      <c r="B79" s="44" t="str">
        <f t="shared" si="6"/>
        <v>n.c.</v>
      </c>
      <c r="C79" s="44">
        <f t="shared" si="6"/>
        <v>33.170731707317074</v>
      </c>
      <c r="D79" s="44">
        <f t="shared" si="6"/>
        <v>-31.868131868131865</v>
      </c>
      <c r="E79" s="44">
        <f t="shared" si="6"/>
        <v>-25.268817204301076</v>
      </c>
      <c r="F79" s="44" t="str">
        <f t="shared" si="7"/>
        <v>n.c.</v>
      </c>
    </row>
    <row r="80" spans="1:6" x14ac:dyDescent="0.3">
      <c r="A80" s="13" t="str">
        <f t="shared" si="5"/>
        <v>Insurance services</v>
      </c>
      <c r="B80" s="44">
        <f t="shared" si="6"/>
        <v>54.819277108433738</v>
      </c>
      <c r="C80" s="44">
        <f t="shared" si="6"/>
        <v>-45.525291828793776</v>
      </c>
      <c r="D80" s="44">
        <f t="shared" si="6"/>
        <v>-2.1428571428571428</v>
      </c>
      <c r="E80" s="44">
        <f t="shared" si="6"/>
        <v>-19.708029197080293</v>
      </c>
      <c r="F80" s="44">
        <f t="shared" si="7"/>
        <v>-33.734939759036145</v>
      </c>
    </row>
    <row r="81" spans="1:11" x14ac:dyDescent="0.3">
      <c r="A81" s="12" t="str">
        <f t="shared" si="5"/>
        <v>Construction</v>
      </c>
      <c r="B81" s="44">
        <f t="shared" si="6"/>
        <v>-13.333333333333334</v>
      </c>
      <c r="C81" s="44">
        <f t="shared" si="6"/>
        <v>-35.897435897435898</v>
      </c>
      <c r="D81" s="44">
        <f t="shared" si="6"/>
        <v>-4</v>
      </c>
      <c r="E81" s="44">
        <f t="shared" si="6"/>
        <v>-37.5</v>
      </c>
      <c r="F81" s="44">
        <f t="shared" si="7"/>
        <v>-66.666666666666657</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10.469865397592073</v>
      </c>
      <c r="C83" s="44">
        <f t="shared" si="6"/>
        <v>6.8284841665327107</v>
      </c>
      <c r="D83" s="44">
        <f t="shared" si="6"/>
        <v>8.4293839718318324</v>
      </c>
      <c r="E83" s="44">
        <f t="shared" si="6"/>
        <v>15.442686650013876</v>
      </c>
      <c r="F83" s="44">
        <f t="shared" si="7"/>
        <v>47.721703306460206</v>
      </c>
    </row>
    <row r="84" spans="1:11" x14ac:dyDescent="0.3">
      <c r="A84" s="27" t="s">
        <v>149</v>
      </c>
      <c r="B84" s="50"/>
      <c r="C84" s="50"/>
      <c r="D84" s="50"/>
      <c r="E84" s="50"/>
      <c r="F84" s="50"/>
    </row>
    <row r="85" spans="1:11" x14ac:dyDescent="0.3">
      <c r="A85" t="s">
        <v>183</v>
      </c>
    </row>
    <row r="88" spans="1:11" x14ac:dyDescent="0.3">
      <c r="A88" s="15" t="s">
        <v>236</v>
      </c>
      <c r="B88" s="14"/>
      <c r="C88" s="14"/>
      <c r="D88" s="14"/>
      <c r="E88" s="14"/>
      <c r="F88" s="14"/>
      <c r="G88" s="14"/>
      <c r="H88" s="14"/>
      <c r="I88" s="14"/>
      <c r="J88" s="14"/>
      <c r="K88" s="14"/>
    </row>
    <row r="90" spans="1:11" ht="18" thickBot="1" x14ac:dyDescent="0.4">
      <c r="A90" s="25" t="s">
        <v>237</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130</v>
      </c>
      <c r="B93" s="12">
        <v>7879</v>
      </c>
      <c r="C93" s="12">
        <v>7922</v>
      </c>
      <c r="D93" s="12">
        <v>13964</v>
      </c>
      <c r="E93" s="12">
        <v>19967</v>
      </c>
      <c r="F93" s="19">
        <v>24361</v>
      </c>
    </row>
    <row r="94" spans="1:11" x14ac:dyDescent="0.3">
      <c r="A94" s="33" t="s">
        <v>131</v>
      </c>
      <c r="B94" s="13">
        <v>1071</v>
      </c>
      <c r="C94" s="62" t="s">
        <v>169</v>
      </c>
      <c r="D94" s="13">
        <v>1678</v>
      </c>
      <c r="E94" s="13">
        <v>2177</v>
      </c>
      <c r="F94" s="20">
        <v>2767</v>
      </c>
    </row>
    <row r="95" spans="1:11" x14ac:dyDescent="0.3">
      <c r="A95" s="12" t="s">
        <v>162</v>
      </c>
      <c r="B95" s="12">
        <v>1287</v>
      </c>
      <c r="C95" s="12">
        <v>1493</v>
      </c>
      <c r="D95" s="12">
        <v>1907</v>
      </c>
      <c r="E95" s="12">
        <v>2258</v>
      </c>
      <c r="F95" s="19">
        <v>2569</v>
      </c>
    </row>
    <row r="96" spans="1:11" x14ac:dyDescent="0.3">
      <c r="A96" s="33" t="s">
        <v>52</v>
      </c>
      <c r="B96" s="49">
        <v>2031</v>
      </c>
      <c r="C96" s="59" t="s">
        <v>169</v>
      </c>
      <c r="D96" s="59" t="s">
        <v>169</v>
      </c>
      <c r="E96" s="59" t="s">
        <v>169</v>
      </c>
      <c r="F96" s="59" t="s">
        <v>169</v>
      </c>
    </row>
    <row r="97" spans="1:6" x14ac:dyDescent="0.3">
      <c r="A97" s="12" t="s">
        <v>153</v>
      </c>
      <c r="B97" s="12">
        <v>665</v>
      </c>
      <c r="C97" s="12">
        <v>781</v>
      </c>
      <c r="D97" s="12">
        <v>815</v>
      </c>
      <c r="E97" s="12">
        <v>690</v>
      </c>
      <c r="F97" s="19">
        <v>1077</v>
      </c>
    </row>
    <row r="98" spans="1:6" x14ac:dyDescent="0.3">
      <c r="A98" s="33" t="s">
        <v>161</v>
      </c>
      <c r="B98" s="49">
        <v>1278</v>
      </c>
      <c r="C98" s="49">
        <v>1572</v>
      </c>
      <c r="D98" s="49">
        <v>1881</v>
      </c>
      <c r="E98" s="49">
        <v>1855</v>
      </c>
      <c r="F98" s="49">
        <v>1055</v>
      </c>
    </row>
    <row r="99" spans="1:6" x14ac:dyDescent="0.3">
      <c r="A99" s="12" t="s">
        <v>55</v>
      </c>
      <c r="B99" s="12">
        <v>251</v>
      </c>
      <c r="C99" s="12">
        <v>338</v>
      </c>
      <c r="D99" s="12">
        <v>434</v>
      </c>
      <c r="E99" s="12">
        <v>406</v>
      </c>
      <c r="F99" s="19">
        <v>458</v>
      </c>
    </row>
    <row r="100" spans="1:6" x14ac:dyDescent="0.3">
      <c r="A100" s="33" t="s">
        <v>58</v>
      </c>
      <c r="B100" s="49">
        <v>226</v>
      </c>
      <c r="C100" s="49">
        <v>268</v>
      </c>
      <c r="D100" s="49">
        <v>368</v>
      </c>
      <c r="E100" s="49">
        <v>387</v>
      </c>
      <c r="F100" s="49">
        <v>380</v>
      </c>
    </row>
    <row r="101" spans="1:6" x14ac:dyDescent="0.3">
      <c r="A101" s="12" t="s">
        <v>154</v>
      </c>
      <c r="B101" s="12">
        <v>103</v>
      </c>
      <c r="C101" s="12">
        <v>102</v>
      </c>
      <c r="D101" s="12">
        <v>237</v>
      </c>
      <c r="E101" s="12">
        <v>328</v>
      </c>
      <c r="F101" s="19">
        <v>320</v>
      </c>
    </row>
    <row r="102" spans="1:6" x14ac:dyDescent="0.3">
      <c r="A102" s="33" t="s">
        <v>137</v>
      </c>
      <c r="B102" s="59" t="s">
        <v>169</v>
      </c>
      <c r="C102" s="49">
        <v>25</v>
      </c>
      <c r="D102" s="49">
        <v>19</v>
      </c>
      <c r="E102" s="49">
        <v>37</v>
      </c>
      <c r="F102" s="49">
        <v>51</v>
      </c>
    </row>
    <row r="103" spans="1:6" x14ac:dyDescent="0.3">
      <c r="A103" s="12" t="s">
        <v>134</v>
      </c>
      <c r="B103" s="59" t="s">
        <v>169</v>
      </c>
      <c r="C103" s="59" t="s">
        <v>169</v>
      </c>
      <c r="D103" s="59" t="s">
        <v>169</v>
      </c>
      <c r="E103" s="12">
        <v>1081</v>
      </c>
      <c r="F103" s="59" t="s">
        <v>169</v>
      </c>
    </row>
    <row r="104" spans="1:6" x14ac:dyDescent="0.3">
      <c r="A104" s="33" t="s">
        <v>138</v>
      </c>
      <c r="B104" s="59" t="s">
        <v>169</v>
      </c>
      <c r="C104" s="59" t="s">
        <v>169</v>
      </c>
      <c r="D104" s="59" t="s">
        <v>169</v>
      </c>
      <c r="E104" s="59" t="s">
        <v>169</v>
      </c>
      <c r="F104" s="59" t="s">
        <v>169</v>
      </c>
    </row>
    <row r="105" spans="1:6" x14ac:dyDescent="0.3">
      <c r="A105" s="42" t="s">
        <v>77</v>
      </c>
      <c r="B105" s="24">
        <v>17365</v>
      </c>
      <c r="C105" s="24">
        <v>19472</v>
      </c>
      <c r="D105" s="24">
        <v>28333</v>
      </c>
      <c r="E105" s="24">
        <v>35574</v>
      </c>
      <c r="F105" s="24">
        <v>41279</v>
      </c>
    </row>
    <row r="106" spans="1:6" x14ac:dyDescent="0.3">
      <c r="A106" s="27" t="s">
        <v>149</v>
      </c>
      <c r="B106" s="28"/>
      <c r="C106" s="28"/>
      <c r="D106" s="28"/>
      <c r="E106" s="28"/>
      <c r="F106" s="28"/>
    </row>
    <row r="107" spans="1:6" x14ac:dyDescent="0.3">
      <c r="A107" t="s">
        <v>183</v>
      </c>
    </row>
    <row r="110" spans="1:6" ht="18" thickBot="1" x14ac:dyDescent="0.4">
      <c r="A110" s="25" t="s">
        <v>238</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8">A93</f>
        <v>Travel and passenger fares</v>
      </c>
      <c r="B113" s="43">
        <f t="shared" ref="B113:F125" si="9">IFERROR(B93/B$105*100, "n.c.")</f>
        <v>45.37287647566945</v>
      </c>
      <c r="C113" s="43">
        <f t="shared" si="9"/>
        <v>40.684059161873456</v>
      </c>
      <c r="D113" s="43">
        <f t="shared" si="9"/>
        <v>49.285285709243638</v>
      </c>
      <c r="E113" s="43">
        <f t="shared" si="9"/>
        <v>56.128071063135998</v>
      </c>
      <c r="F113" s="43">
        <f t="shared" si="9"/>
        <v>59.015480026163424</v>
      </c>
    </row>
    <row r="114" spans="1:6" x14ac:dyDescent="0.3">
      <c r="A114" s="49" t="str">
        <f t="shared" si="8"/>
        <v>Professional, technical, and related services</v>
      </c>
      <c r="B114" s="44">
        <f t="shared" si="9"/>
        <v>6.1675784624244168</v>
      </c>
      <c r="C114" s="44" t="str">
        <f t="shared" si="9"/>
        <v>n.c.</v>
      </c>
      <c r="D114" s="44">
        <f t="shared" si="9"/>
        <v>5.9224226167366671</v>
      </c>
      <c r="E114" s="44">
        <f t="shared" si="9"/>
        <v>6.1196379378197561</v>
      </c>
      <c r="F114" s="44">
        <f t="shared" si="9"/>
        <v>6.7031662588725505</v>
      </c>
    </row>
    <row r="115" spans="1:6" x14ac:dyDescent="0.3">
      <c r="A115" s="12" t="str">
        <f t="shared" si="8"/>
        <v>Financial services</v>
      </c>
      <c r="B115" s="43">
        <f t="shared" si="9"/>
        <v>7.4114598329974077</v>
      </c>
      <c r="C115" s="43">
        <f t="shared" si="9"/>
        <v>7.6674198849630244</v>
      </c>
      <c r="D115" s="43">
        <f t="shared" si="9"/>
        <v>6.7306674196167009</v>
      </c>
      <c r="E115" s="43">
        <f t="shared" si="9"/>
        <v>6.3473323213582953</v>
      </c>
      <c r="F115" s="43">
        <f t="shared" si="9"/>
        <v>6.2235034763439039</v>
      </c>
    </row>
    <row r="116" spans="1:6" x14ac:dyDescent="0.3">
      <c r="A116" s="13" t="str">
        <f t="shared" si="8"/>
        <v>Computer services</v>
      </c>
      <c r="B116" s="44">
        <f t="shared" si="9"/>
        <v>11.69594010941549</v>
      </c>
      <c r="C116" s="44" t="str">
        <f t="shared" si="9"/>
        <v>n.c.</v>
      </c>
      <c r="D116" s="44" t="str">
        <f t="shared" si="9"/>
        <v>n.c.</v>
      </c>
      <c r="E116" s="44" t="str">
        <f t="shared" si="9"/>
        <v>n.c.</v>
      </c>
      <c r="F116" s="44" t="str">
        <f t="shared" si="9"/>
        <v>n.c.</v>
      </c>
    </row>
    <row r="117" spans="1:6" x14ac:dyDescent="0.3">
      <c r="A117" s="12" t="str">
        <f t="shared" si="8"/>
        <v>Maintenance and repair services</v>
      </c>
      <c r="B117" s="43">
        <f t="shared" si="9"/>
        <v>3.8295421825511085</v>
      </c>
      <c r="C117" s="43">
        <f t="shared" si="9"/>
        <v>4.0108874281018903</v>
      </c>
      <c r="D117" s="43">
        <f t="shared" si="9"/>
        <v>2.8765044294638762</v>
      </c>
      <c r="E117" s="43">
        <f t="shared" si="9"/>
        <v>1.9396188227357058</v>
      </c>
      <c r="F117" s="43">
        <f t="shared" si="9"/>
        <v>2.6090748322391533</v>
      </c>
    </row>
    <row r="118" spans="1:6" x14ac:dyDescent="0.3">
      <c r="A118" s="13" t="str">
        <f t="shared" si="8"/>
        <v>Research and development services</v>
      </c>
      <c r="B118" s="44">
        <f t="shared" si="9"/>
        <v>7.359631442556867</v>
      </c>
      <c r="C118" s="44">
        <f t="shared" si="9"/>
        <v>8.073130649137223</v>
      </c>
      <c r="D118" s="44">
        <f t="shared" si="9"/>
        <v>6.6389016341368716</v>
      </c>
      <c r="E118" s="44">
        <f t="shared" si="9"/>
        <v>5.2144824872097599</v>
      </c>
      <c r="F118" s="44">
        <f t="shared" si="9"/>
        <v>2.5557789675137479</v>
      </c>
    </row>
    <row r="119" spans="1:6" x14ac:dyDescent="0.3">
      <c r="A119" s="12" t="str">
        <f t="shared" si="8"/>
        <v>Air and sea transport services</v>
      </c>
      <c r="B119" s="43">
        <f t="shared" si="9"/>
        <v>1.4454362222862081</v>
      </c>
      <c r="C119" s="43">
        <f t="shared" si="9"/>
        <v>1.7358258011503698</v>
      </c>
      <c r="D119" s="43">
        <f t="shared" si="9"/>
        <v>1.5317827268556101</v>
      </c>
      <c r="E119" s="43">
        <f t="shared" si="9"/>
        <v>1.1412829594647778</v>
      </c>
      <c r="F119" s="43">
        <f t="shared" si="9"/>
        <v>1.1095230020107076</v>
      </c>
    </row>
    <row r="120" spans="1:6" x14ac:dyDescent="0.3">
      <c r="A120" s="13" t="str">
        <f t="shared" si="8"/>
        <v>Insurance services</v>
      </c>
      <c r="B120" s="44">
        <f t="shared" si="9"/>
        <v>1.301468471062482</v>
      </c>
      <c r="C120" s="44">
        <f t="shared" si="9"/>
        <v>1.3763352506162694</v>
      </c>
      <c r="D120" s="44">
        <f t="shared" si="9"/>
        <v>1.2988388098683514</v>
      </c>
      <c r="E120" s="44">
        <f t="shared" si="9"/>
        <v>1.0878731657952436</v>
      </c>
      <c r="F120" s="44">
        <f t="shared" si="9"/>
        <v>0.92056493616608936</v>
      </c>
    </row>
    <row r="121" spans="1:6" x14ac:dyDescent="0.3">
      <c r="A121" s="12" t="str">
        <f t="shared" si="8"/>
        <v>Telecommunications and information services</v>
      </c>
      <c r="B121" s="43">
        <f t="shared" si="9"/>
        <v>0.59314713504175065</v>
      </c>
      <c r="C121" s="43">
        <f t="shared" si="9"/>
        <v>0.52382908792111749</v>
      </c>
      <c r="D121" s="43">
        <f t="shared" si="9"/>
        <v>0.83648042918151966</v>
      </c>
      <c r="E121" s="43">
        <f t="shared" si="9"/>
        <v>0.92202170124248051</v>
      </c>
      <c r="F121" s="43">
        <f t="shared" si="9"/>
        <v>0.77521257782407516</v>
      </c>
    </row>
    <row r="122" spans="1:6" x14ac:dyDescent="0.3">
      <c r="A122" s="13" t="str">
        <f t="shared" si="8"/>
        <v>Construction</v>
      </c>
      <c r="B122" s="44" t="str">
        <f t="shared" si="9"/>
        <v>n.c.</v>
      </c>
      <c r="C122" s="44">
        <f t="shared" si="9"/>
        <v>0.12838948233360722</v>
      </c>
      <c r="D122" s="44">
        <f t="shared" si="9"/>
        <v>6.7059612466029012E-2</v>
      </c>
      <c r="E122" s="44">
        <f t="shared" si="9"/>
        <v>0.10400854556698713</v>
      </c>
      <c r="F122" s="44">
        <f t="shared" si="9"/>
        <v>0.12354950459071198</v>
      </c>
    </row>
    <row r="123" spans="1:6" x14ac:dyDescent="0.3">
      <c r="A123" s="12" t="str">
        <f t="shared" si="8"/>
        <v>Audiovisual services</v>
      </c>
      <c r="B123" s="43" t="str">
        <f t="shared" si="9"/>
        <v>n.c.</v>
      </c>
      <c r="C123" s="43" t="str">
        <f t="shared" si="9"/>
        <v>n.c.</v>
      </c>
      <c r="D123" s="43" t="str">
        <f t="shared" si="9"/>
        <v>n.c.</v>
      </c>
      <c r="E123" s="43">
        <f t="shared" si="9"/>
        <v>3.0387361556192727</v>
      </c>
      <c r="F123" s="43" t="str">
        <f t="shared" si="9"/>
        <v>n.c.</v>
      </c>
    </row>
    <row r="124" spans="1:6" x14ac:dyDescent="0.3">
      <c r="A124" s="13" t="str">
        <f t="shared" si="8"/>
        <v>All other services</v>
      </c>
      <c r="B124" s="44" t="str">
        <f t="shared" si="9"/>
        <v>n.c.</v>
      </c>
      <c r="C124" s="44" t="str">
        <f t="shared" si="9"/>
        <v>n.c.</v>
      </c>
      <c r="D124" s="44" t="str">
        <f t="shared" si="9"/>
        <v>n.c.</v>
      </c>
      <c r="E124" s="44" t="str">
        <f t="shared" si="9"/>
        <v>n.c.</v>
      </c>
      <c r="F124" s="44" t="str">
        <f t="shared" si="9"/>
        <v>n.c.</v>
      </c>
    </row>
    <row r="125" spans="1:6" x14ac:dyDescent="0.3">
      <c r="A125" s="12" t="str">
        <f t="shared" si="8"/>
        <v>Total</v>
      </c>
      <c r="B125" s="43">
        <f t="shared" si="9"/>
        <v>100</v>
      </c>
      <c r="C125" s="43">
        <f t="shared" si="9"/>
        <v>100</v>
      </c>
      <c r="D125" s="43">
        <f t="shared" si="9"/>
        <v>100</v>
      </c>
      <c r="E125" s="43">
        <f t="shared" si="9"/>
        <v>100</v>
      </c>
      <c r="F125" s="43">
        <f t="shared" si="9"/>
        <v>100</v>
      </c>
    </row>
    <row r="126" spans="1:6" x14ac:dyDescent="0.3">
      <c r="A126" s="28" t="s">
        <v>149</v>
      </c>
      <c r="B126" s="50"/>
      <c r="C126" s="50"/>
      <c r="D126" s="50"/>
      <c r="E126" s="50"/>
      <c r="F126" s="50"/>
    </row>
    <row r="127" spans="1:6" x14ac:dyDescent="0.3">
      <c r="A127" t="s">
        <v>183</v>
      </c>
    </row>
    <row r="130" spans="1:6" ht="18" thickBot="1" x14ac:dyDescent="0.4">
      <c r="A130" s="25" t="s">
        <v>239</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0">A113</f>
        <v>Travel and passenger fares</v>
      </c>
      <c r="B133" s="62">
        <f t="shared" ref="B133:E145" si="11">IFERROR(C93-B93,"n.c.")</f>
        <v>43</v>
      </c>
      <c r="C133" s="62">
        <f t="shared" si="11"/>
        <v>6042</v>
      </c>
      <c r="D133" s="62">
        <f t="shared" si="11"/>
        <v>6003</v>
      </c>
      <c r="E133" s="62">
        <f t="shared" si="11"/>
        <v>4394</v>
      </c>
      <c r="F133" s="67">
        <f t="shared" ref="F133:F145" si="12">IFERROR(F93-B93,"n.c.")</f>
        <v>16482</v>
      </c>
    </row>
    <row r="134" spans="1:6" x14ac:dyDescent="0.3">
      <c r="A134" s="49" t="str">
        <f t="shared" si="10"/>
        <v>Professional, technical, and related services</v>
      </c>
      <c r="B134" s="62" t="str">
        <f t="shared" si="11"/>
        <v>n.c.</v>
      </c>
      <c r="C134" s="62" t="str">
        <f t="shared" si="11"/>
        <v>n.c.</v>
      </c>
      <c r="D134" s="62">
        <f t="shared" si="11"/>
        <v>499</v>
      </c>
      <c r="E134" s="62">
        <f t="shared" si="11"/>
        <v>590</v>
      </c>
      <c r="F134" s="67">
        <f t="shared" si="12"/>
        <v>1696</v>
      </c>
    </row>
    <row r="135" spans="1:6" x14ac:dyDescent="0.3">
      <c r="A135" s="12" t="str">
        <f t="shared" si="10"/>
        <v>Financial services</v>
      </c>
      <c r="B135" s="62">
        <f t="shared" si="11"/>
        <v>206</v>
      </c>
      <c r="C135" s="62">
        <f t="shared" si="11"/>
        <v>414</v>
      </c>
      <c r="D135" s="62">
        <f t="shared" si="11"/>
        <v>351</v>
      </c>
      <c r="E135" s="62">
        <f t="shared" si="11"/>
        <v>311</v>
      </c>
      <c r="F135" s="67">
        <f t="shared" si="12"/>
        <v>1282</v>
      </c>
    </row>
    <row r="136" spans="1:6" x14ac:dyDescent="0.3">
      <c r="A136" s="13" t="str">
        <f t="shared" si="10"/>
        <v>Computer services</v>
      </c>
      <c r="B136" s="62" t="str">
        <f t="shared" si="11"/>
        <v>n.c.</v>
      </c>
      <c r="C136" s="62" t="str">
        <f t="shared" si="11"/>
        <v>n.c.</v>
      </c>
      <c r="D136" s="62" t="str">
        <f t="shared" si="11"/>
        <v>n.c.</v>
      </c>
      <c r="E136" s="62" t="str">
        <f t="shared" si="11"/>
        <v>n.c.</v>
      </c>
      <c r="F136" s="67" t="str">
        <f t="shared" si="12"/>
        <v>n.c.</v>
      </c>
    </row>
    <row r="137" spans="1:6" x14ac:dyDescent="0.3">
      <c r="A137" s="12" t="str">
        <f t="shared" si="10"/>
        <v>Maintenance and repair services</v>
      </c>
      <c r="B137" s="62">
        <f t="shared" si="11"/>
        <v>116</v>
      </c>
      <c r="C137" s="62">
        <f t="shared" si="11"/>
        <v>34</v>
      </c>
      <c r="D137" s="62">
        <f t="shared" si="11"/>
        <v>-125</v>
      </c>
      <c r="E137" s="62">
        <f t="shared" si="11"/>
        <v>387</v>
      </c>
      <c r="F137" s="67">
        <f t="shared" si="12"/>
        <v>412</v>
      </c>
    </row>
    <row r="138" spans="1:6" x14ac:dyDescent="0.3">
      <c r="A138" s="13" t="str">
        <f t="shared" si="10"/>
        <v>Research and development services</v>
      </c>
      <c r="B138" s="62">
        <f t="shared" si="11"/>
        <v>294</v>
      </c>
      <c r="C138" s="62">
        <f t="shared" si="11"/>
        <v>309</v>
      </c>
      <c r="D138" s="62">
        <f t="shared" si="11"/>
        <v>-26</v>
      </c>
      <c r="E138" s="62">
        <f t="shared" si="11"/>
        <v>-800</v>
      </c>
      <c r="F138" s="67">
        <f t="shared" si="12"/>
        <v>-223</v>
      </c>
    </row>
    <row r="139" spans="1:6" x14ac:dyDescent="0.3">
      <c r="A139" s="12" t="str">
        <f t="shared" si="10"/>
        <v>Air and sea transport services</v>
      </c>
      <c r="B139" s="62">
        <f t="shared" si="11"/>
        <v>87</v>
      </c>
      <c r="C139" s="62">
        <f t="shared" si="11"/>
        <v>96</v>
      </c>
      <c r="D139" s="62">
        <f t="shared" si="11"/>
        <v>-28</v>
      </c>
      <c r="E139" s="62">
        <f t="shared" si="11"/>
        <v>52</v>
      </c>
      <c r="F139" s="67">
        <f t="shared" si="12"/>
        <v>207</v>
      </c>
    </row>
    <row r="140" spans="1:6" x14ac:dyDescent="0.3">
      <c r="A140" s="13" t="str">
        <f t="shared" si="10"/>
        <v>Insurance services</v>
      </c>
      <c r="B140" s="62">
        <f t="shared" si="11"/>
        <v>42</v>
      </c>
      <c r="C140" s="62">
        <f t="shared" si="11"/>
        <v>100</v>
      </c>
      <c r="D140" s="62">
        <f t="shared" si="11"/>
        <v>19</v>
      </c>
      <c r="E140" s="62">
        <f t="shared" si="11"/>
        <v>-7</v>
      </c>
      <c r="F140" s="67">
        <f t="shared" si="12"/>
        <v>154</v>
      </c>
    </row>
    <row r="141" spans="1:6" x14ac:dyDescent="0.3">
      <c r="A141" s="12" t="str">
        <f t="shared" si="10"/>
        <v>Telecommunications and information services</v>
      </c>
      <c r="B141" s="62">
        <f t="shared" si="11"/>
        <v>-1</v>
      </c>
      <c r="C141" s="62">
        <f t="shared" si="11"/>
        <v>135</v>
      </c>
      <c r="D141" s="62">
        <f t="shared" si="11"/>
        <v>91</v>
      </c>
      <c r="E141" s="62">
        <f t="shared" si="11"/>
        <v>-8</v>
      </c>
      <c r="F141" s="67">
        <f t="shared" si="12"/>
        <v>217</v>
      </c>
    </row>
    <row r="142" spans="1:6" x14ac:dyDescent="0.3">
      <c r="A142" s="13" t="str">
        <f t="shared" si="10"/>
        <v>Construction</v>
      </c>
      <c r="B142" s="62" t="str">
        <f t="shared" si="11"/>
        <v>n.c.</v>
      </c>
      <c r="C142" s="62">
        <f t="shared" si="11"/>
        <v>-6</v>
      </c>
      <c r="D142" s="62">
        <f t="shared" si="11"/>
        <v>18</v>
      </c>
      <c r="E142" s="62">
        <f t="shared" si="11"/>
        <v>14</v>
      </c>
      <c r="F142" s="67" t="str">
        <f t="shared" si="12"/>
        <v>n.c.</v>
      </c>
    </row>
    <row r="143" spans="1:6" x14ac:dyDescent="0.3">
      <c r="A143" s="12" t="str">
        <f t="shared" si="10"/>
        <v>Audiovisual services</v>
      </c>
      <c r="B143" s="62" t="str">
        <f t="shared" si="11"/>
        <v>n.c.</v>
      </c>
      <c r="C143" s="62" t="str">
        <f t="shared" si="11"/>
        <v>n.c.</v>
      </c>
      <c r="D143" s="62" t="str">
        <f t="shared" si="11"/>
        <v>n.c.</v>
      </c>
      <c r="E143" s="62" t="str">
        <f t="shared" si="11"/>
        <v>n.c.</v>
      </c>
      <c r="F143" s="67" t="str">
        <f t="shared" si="12"/>
        <v>n.c.</v>
      </c>
    </row>
    <row r="144" spans="1:6" x14ac:dyDescent="0.3">
      <c r="A144" s="13" t="str">
        <f t="shared" si="10"/>
        <v>All other services</v>
      </c>
      <c r="B144" s="62" t="str">
        <f t="shared" si="11"/>
        <v>n.c.</v>
      </c>
      <c r="C144" s="62" t="str">
        <f t="shared" si="11"/>
        <v>n.c.</v>
      </c>
      <c r="D144" s="62" t="str">
        <f t="shared" si="11"/>
        <v>n.c.</v>
      </c>
      <c r="E144" s="62" t="str">
        <f t="shared" si="11"/>
        <v>n.c.</v>
      </c>
      <c r="F144" s="67" t="str">
        <f t="shared" si="12"/>
        <v>n.c.</v>
      </c>
    </row>
    <row r="145" spans="1:6" x14ac:dyDescent="0.3">
      <c r="A145" s="41" t="str">
        <f t="shared" si="10"/>
        <v>Total</v>
      </c>
      <c r="B145" s="62">
        <f t="shared" si="11"/>
        <v>2107</v>
      </c>
      <c r="C145" s="62">
        <f t="shared" si="11"/>
        <v>8861</v>
      </c>
      <c r="D145" s="62">
        <f t="shared" si="11"/>
        <v>7241</v>
      </c>
      <c r="E145" s="62">
        <f t="shared" si="11"/>
        <v>5705</v>
      </c>
      <c r="F145" s="67">
        <f t="shared" si="12"/>
        <v>23914</v>
      </c>
    </row>
    <row r="146" spans="1:6" x14ac:dyDescent="0.3">
      <c r="A146" s="27" t="s">
        <v>149</v>
      </c>
      <c r="B146" s="28"/>
      <c r="C146" s="28"/>
      <c r="D146" s="28"/>
      <c r="E146" s="28"/>
      <c r="F146" s="28"/>
    </row>
    <row r="147" spans="1:6" x14ac:dyDescent="0.3">
      <c r="A147" t="s">
        <v>183</v>
      </c>
    </row>
    <row r="150" spans="1:6" ht="18" thickBot="1" x14ac:dyDescent="0.4">
      <c r="A150" s="25" t="s">
        <v>240</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3">IFERROR((C93-B93)/B93*100,"n.c.")</f>
        <v>0.54575453737783985</v>
      </c>
      <c r="C153" s="44">
        <f t="shared" si="13"/>
        <v>76.268619035597069</v>
      </c>
      <c r="D153" s="44">
        <f t="shared" si="13"/>
        <v>42.989114866800342</v>
      </c>
      <c r="E153" s="44">
        <f t="shared" si="13"/>
        <v>22.006310412180095</v>
      </c>
      <c r="F153" s="44">
        <f t="shared" ref="F153:F165" si="14">IFERROR((F93-B93)/B93*100,"n.c.")</f>
        <v>209.18898337352454</v>
      </c>
    </row>
    <row r="154" spans="1:6" x14ac:dyDescent="0.3">
      <c r="A154" s="49" t="str">
        <f t="shared" ref="A154:A165" si="15">A134</f>
        <v>Professional, technical, and related services</v>
      </c>
      <c r="B154" s="44" t="str">
        <f t="shared" si="13"/>
        <v>n.c.</v>
      </c>
      <c r="C154" s="44" t="str">
        <f t="shared" si="13"/>
        <v>n.c.</v>
      </c>
      <c r="D154" s="44">
        <f t="shared" si="13"/>
        <v>29.737783075089393</v>
      </c>
      <c r="E154" s="44">
        <f t="shared" si="13"/>
        <v>27.101515847496554</v>
      </c>
      <c r="F154" s="44">
        <f t="shared" si="14"/>
        <v>158.35667600373483</v>
      </c>
    </row>
    <row r="155" spans="1:6" x14ac:dyDescent="0.3">
      <c r="A155" s="12" t="str">
        <f t="shared" si="15"/>
        <v>Financial services</v>
      </c>
      <c r="B155" s="44">
        <f t="shared" si="13"/>
        <v>16.006216006216007</v>
      </c>
      <c r="C155" s="44">
        <f t="shared" si="13"/>
        <v>27.729403884795712</v>
      </c>
      <c r="D155" s="44">
        <f t="shared" si="13"/>
        <v>18.405873099108547</v>
      </c>
      <c r="E155" s="44">
        <f t="shared" si="13"/>
        <v>13.773250664304696</v>
      </c>
      <c r="F155" s="44">
        <f t="shared" si="14"/>
        <v>99.61149961149961</v>
      </c>
    </row>
    <row r="156" spans="1:6" x14ac:dyDescent="0.3">
      <c r="A156" s="13" t="str">
        <f t="shared" si="15"/>
        <v>Computer services</v>
      </c>
      <c r="B156" s="44" t="str">
        <f t="shared" si="13"/>
        <v>n.c.</v>
      </c>
      <c r="C156" s="44" t="str">
        <f t="shared" si="13"/>
        <v>n.c.</v>
      </c>
      <c r="D156" s="44" t="str">
        <f t="shared" si="13"/>
        <v>n.c.</v>
      </c>
      <c r="E156" s="44" t="str">
        <f t="shared" si="13"/>
        <v>n.c.</v>
      </c>
      <c r="F156" s="44" t="str">
        <f t="shared" si="14"/>
        <v>n.c.</v>
      </c>
    </row>
    <row r="157" spans="1:6" x14ac:dyDescent="0.3">
      <c r="A157" s="12" t="str">
        <f t="shared" si="15"/>
        <v>Maintenance and repair services</v>
      </c>
      <c r="B157" s="44">
        <f t="shared" si="13"/>
        <v>17.443609022556391</v>
      </c>
      <c r="C157" s="44">
        <f t="shared" si="13"/>
        <v>4.3533930857874523</v>
      </c>
      <c r="D157" s="44">
        <f t="shared" si="13"/>
        <v>-15.337423312883436</v>
      </c>
      <c r="E157" s="44">
        <f t="shared" si="13"/>
        <v>56.086956521739125</v>
      </c>
      <c r="F157" s="44">
        <f t="shared" si="14"/>
        <v>61.954887218045116</v>
      </c>
    </row>
    <row r="158" spans="1:6" x14ac:dyDescent="0.3">
      <c r="A158" s="13" t="str">
        <f t="shared" si="15"/>
        <v>Research and development services</v>
      </c>
      <c r="B158" s="44">
        <f t="shared" si="13"/>
        <v>23.004694835680752</v>
      </c>
      <c r="C158" s="44">
        <f t="shared" si="13"/>
        <v>19.65648854961832</v>
      </c>
      <c r="D158" s="44">
        <f t="shared" si="13"/>
        <v>-1.3822434875066454</v>
      </c>
      <c r="E158" s="44">
        <f t="shared" si="13"/>
        <v>-43.126684636118604</v>
      </c>
      <c r="F158" s="44">
        <f t="shared" si="14"/>
        <v>-17.449139280125195</v>
      </c>
    </row>
    <row r="159" spans="1:6" x14ac:dyDescent="0.3">
      <c r="A159" s="12" t="str">
        <f t="shared" si="15"/>
        <v>Air and sea transport services</v>
      </c>
      <c r="B159" s="44">
        <f t="shared" si="13"/>
        <v>34.661354581673308</v>
      </c>
      <c r="C159" s="44">
        <f t="shared" si="13"/>
        <v>28.402366863905325</v>
      </c>
      <c r="D159" s="44">
        <f t="shared" si="13"/>
        <v>-6.4516129032258061</v>
      </c>
      <c r="E159" s="44">
        <f t="shared" si="13"/>
        <v>12.807881773399016</v>
      </c>
      <c r="F159" s="44">
        <f t="shared" si="14"/>
        <v>82.470119521912352</v>
      </c>
    </row>
    <row r="160" spans="1:6" x14ac:dyDescent="0.3">
      <c r="A160" s="13" t="str">
        <f t="shared" si="15"/>
        <v>Insurance services</v>
      </c>
      <c r="B160" s="44">
        <f t="shared" si="13"/>
        <v>18.584070796460178</v>
      </c>
      <c r="C160" s="44">
        <f t="shared" si="13"/>
        <v>37.313432835820898</v>
      </c>
      <c r="D160" s="44">
        <f t="shared" si="13"/>
        <v>5.1630434782608692</v>
      </c>
      <c r="E160" s="44">
        <f t="shared" si="13"/>
        <v>-1.8087855297157622</v>
      </c>
      <c r="F160" s="44">
        <f t="shared" si="14"/>
        <v>68.141592920353972</v>
      </c>
    </row>
    <row r="161" spans="1:11" x14ac:dyDescent="0.3">
      <c r="A161" s="12" t="str">
        <f t="shared" si="15"/>
        <v>Telecommunications and information services</v>
      </c>
      <c r="B161" s="44">
        <f t="shared" si="13"/>
        <v>-0.97087378640776689</v>
      </c>
      <c r="C161" s="44">
        <f t="shared" si="13"/>
        <v>132.35294117647058</v>
      </c>
      <c r="D161" s="44">
        <f t="shared" si="13"/>
        <v>38.396624472573833</v>
      </c>
      <c r="E161" s="44">
        <f t="shared" si="13"/>
        <v>-2.4390243902439024</v>
      </c>
      <c r="F161" s="44">
        <f t="shared" si="14"/>
        <v>210.67961165048544</v>
      </c>
    </row>
    <row r="162" spans="1:11" x14ac:dyDescent="0.3">
      <c r="A162" s="13" t="str">
        <f t="shared" si="15"/>
        <v>Construction</v>
      </c>
      <c r="B162" s="44" t="str">
        <f t="shared" si="13"/>
        <v>n.c.</v>
      </c>
      <c r="C162" s="44">
        <f t="shared" si="13"/>
        <v>-24</v>
      </c>
      <c r="D162" s="44">
        <f t="shared" si="13"/>
        <v>94.73684210526315</v>
      </c>
      <c r="E162" s="44">
        <f t="shared" si="13"/>
        <v>37.837837837837839</v>
      </c>
      <c r="F162" s="44" t="str">
        <f t="shared" si="14"/>
        <v>n.c.</v>
      </c>
    </row>
    <row r="163" spans="1:11" x14ac:dyDescent="0.3">
      <c r="A163" s="12" t="str">
        <f t="shared" si="15"/>
        <v>Audiovisual services</v>
      </c>
      <c r="B163" s="44" t="str">
        <f t="shared" si="13"/>
        <v>n.c.</v>
      </c>
      <c r="C163" s="44" t="str">
        <f t="shared" si="13"/>
        <v>n.c.</v>
      </c>
      <c r="D163" s="44" t="str">
        <f t="shared" si="13"/>
        <v>n.c.</v>
      </c>
      <c r="E163" s="44" t="str">
        <f t="shared" si="13"/>
        <v>n.c.</v>
      </c>
      <c r="F163" s="44" t="str">
        <f t="shared" si="14"/>
        <v>n.c.</v>
      </c>
    </row>
    <row r="164" spans="1:11" x14ac:dyDescent="0.3">
      <c r="A164" s="13" t="str">
        <f t="shared" si="15"/>
        <v>All other services</v>
      </c>
      <c r="B164" s="44" t="str">
        <f t="shared" si="13"/>
        <v>n.c.</v>
      </c>
      <c r="C164" s="44" t="str">
        <f t="shared" si="13"/>
        <v>n.c.</v>
      </c>
      <c r="D164" s="44" t="str">
        <f t="shared" si="13"/>
        <v>n.c.</v>
      </c>
      <c r="E164" s="44" t="str">
        <f t="shared" si="13"/>
        <v>n.c.</v>
      </c>
      <c r="F164" s="44" t="str">
        <f t="shared" si="14"/>
        <v>n.c.</v>
      </c>
    </row>
    <row r="165" spans="1:11" x14ac:dyDescent="0.3">
      <c r="A165" s="41" t="str">
        <f t="shared" si="15"/>
        <v>Total</v>
      </c>
      <c r="B165" s="44">
        <f t="shared" si="13"/>
        <v>12.133602073135616</v>
      </c>
      <c r="C165" s="44">
        <f t="shared" si="13"/>
        <v>45.506368118323749</v>
      </c>
      <c r="D165" s="44">
        <f t="shared" si="13"/>
        <v>25.556771256132429</v>
      </c>
      <c r="E165" s="44">
        <f t="shared" si="13"/>
        <v>16.036993309720582</v>
      </c>
      <c r="F165" s="44">
        <f t="shared" si="14"/>
        <v>137.71379211056723</v>
      </c>
    </row>
    <row r="166" spans="1:11" x14ac:dyDescent="0.3">
      <c r="A166" s="27" t="s">
        <v>149</v>
      </c>
      <c r="B166" s="50"/>
      <c r="C166" s="50"/>
      <c r="D166" s="50"/>
      <c r="E166" s="50"/>
      <c r="F166" s="50"/>
    </row>
    <row r="167" spans="1:11" x14ac:dyDescent="0.3">
      <c r="A167" t="s">
        <v>183</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4918-CDE3-4225-A03D-8D9D9434F024}">
  <sheetPr>
    <tabColor theme="4" tint="-0.499984740745262"/>
    <pageSetUpPr fitToPage="1"/>
  </sheetPr>
  <dimension ref="A1:K173"/>
  <sheetViews>
    <sheetView zoomScale="85" zoomScaleNormal="85" workbookViewId="0">
      <pane ySplit="3" topLeftCell="A162" activePane="bottomLeft" state="frozen"/>
      <selection pane="bottomLeft" activeCell="J98" sqref="J98"/>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33</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241</v>
      </c>
      <c r="B6" s="14"/>
      <c r="C6" s="14"/>
      <c r="D6" s="14"/>
      <c r="E6" s="14"/>
      <c r="F6" s="14"/>
      <c r="G6" s="14"/>
      <c r="H6" s="14"/>
      <c r="I6" s="14"/>
      <c r="J6" s="14"/>
      <c r="K6" s="14"/>
    </row>
    <row r="8" spans="1:11" ht="18" thickBot="1" x14ac:dyDescent="0.4">
      <c r="A8" s="25" t="s">
        <v>242</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55</v>
      </c>
      <c r="B11" s="61">
        <v>5155</v>
      </c>
      <c r="C11" s="61">
        <v>8743</v>
      </c>
      <c r="D11" s="61">
        <v>10387</v>
      </c>
      <c r="E11" s="61">
        <v>6325</v>
      </c>
      <c r="F11" s="60">
        <v>7225</v>
      </c>
    </row>
    <row r="12" spans="1:11" x14ac:dyDescent="0.3">
      <c r="A12" s="33" t="s">
        <v>161</v>
      </c>
      <c r="B12" s="62">
        <v>2819</v>
      </c>
      <c r="C12" s="62">
        <v>3509</v>
      </c>
      <c r="D12" s="62">
        <v>4386</v>
      </c>
      <c r="E12" s="62">
        <v>3593</v>
      </c>
      <c r="F12" s="67">
        <v>4314</v>
      </c>
    </row>
    <row r="13" spans="1:11" x14ac:dyDescent="0.3">
      <c r="A13" s="12" t="s">
        <v>130</v>
      </c>
      <c r="B13" s="61">
        <v>476</v>
      </c>
      <c r="C13" s="61">
        <v>195</v>
      </c>
      <c r="D13" s="61">
        <v>432</v>
      </c>
      <c r="E13" s="61">
        <v>1302</v>
      </c>
      <c r="F13" s="60">
        <v>2888</v>
      </c>
    </row>
    <row r="14" spans="1:11" x14ac:dyDescent="0.3">
      <c r="A14" s="33" t="s">
        <v>131</v>
      </c>
      <c r="B14" s="59">
        <v>3408</v>
      </c>
      <c r="C14" s="59">
        <v>4048</v>
      </c>
      <c r="D14" s="59">
        <v>4618</v>
      </c>
      <c r="E14" s="59">
        <v>2598</v>
      </c>
      <c r="F14" s="59">
        <v>2378</v>
      </c>
    </row>
    <row r="15" spans="1:11" x14ac:dyDescent="0.3">
      <c r="A15" s="12" t="s">
        <v>162</v>
      </c>
      <c r="B15" s="61">
        <v>1063</v>
      </c>
      <c r="C15" s="61">
        <v>1345</v>
      </c>
      <c r="D15" s="61">
        <v>1718</v>
      </c>
      <c r="E15" s="61">
        <v>1701</v>
      </c>
      <c r="F15" s="60">
        <v>1254</v>
      </c>
    </row>
    <row r="16" spans="1:11" x14ac:dyDescent="0.3">
      <c r="A16" s="33" t="s">
        <v>52</v>
      </c>
      <c r="B16" s="59" t="s">
        <v>169</v>
      </c>
      <c r="C16" s="59">
        <v>529</v>
      </c>
      <c r="D16" s="59" t="s">
        <v>169</v>
      </c>
      <c r="E16" s="59">
        <v>598</v>
      </c>
      <c r="F16" s="59">
        <v>440</v>
      </c>
    </row>
    <row r="17" spans="1:6" x14ac:dyDescent="0.3">
      <c r="A17" s="12" t="s">
        <v>153</v>
      </c>
      <c r="B17" s="61">
        <v>366</v>
      </c>
      <c r="C17" s="61">
        <v>343</v>
      </c>
      <c r="D17" s="61">
        <v>281</v>
      </c>
      <c r="E17" s="61">
        <v>269</v>
      </c>
      <c r="F17" s="60">
        <v>274</v>
      </c>
    </row>
    <row r="18" spans="1:6" x14ac:dyDescent="0.3">
      <c r="A18" s="33" t="s">
        <v>58</v>
      </c>
      <c r="B18" s="59">
        <v>174</v>
      </c>
      <c r="C18" s="59">
        <v>197</v>
      </c>
      <c r="D18" s="59">
        <v>193</v>
      </c>
      <c r="E18" s="59">
        <v>184</v>
      </c>
      <c r="F18" s="59">
        <v>177</v>
      </c>
    </row>
    <row r="19" spans="1:6" x14ac:dyDescent="0.3">
      <c r="A19" s="12" t="s">
        <v>154</v>
      </c>
      <c r="B19" s="61">
        <v>176</v>
      </c>
      <c r="C19" s="61">
        <v>165</v>
      </c>
      <c r="D19" s="61">
        <v>164</v>
      </c>
      <c r="E19" s="61">
        <v>163</v>
      </c>
      <c r="F19" s="60">
        <v>163</v>
      </c>
    </row>
    <row r="20" spans="1:6" x14ac:dyDescent="0.3">
      <c r="A20" s="33" t="s">
        <v>134</v>
      </c>
      <c r="B20" s="59" t="s">
        <v>169</v>
      </c>
      <c r="C20" s="59" t="s">
        <v>169</v>
      </c>
      <c r="D20" s="59" t="s">
        <v>169</v>
      </c>
      <c r="E20" s="59" t="s">
        <v>169</v>
      </c>
      <c r="F20" s="59" t="s">
        <v>169</v>
      </c>
    </row>
    <row r="21" spans="1:6" x14ac:dyDescent="0.3">
      <c r="A21" s="12" t="s">
        <v>137</v>
      </c>
      <c r="B21" s="61">
        <v>19</v>
      </c>
      <c r="C21" s="61" t="s">
        <v>169</v>
      </c>
      <c r="D21" s="61">
        <v>24</v>
      </c>
      <c r="E21" s="61" t="s">
        <v>169</v>
      </c>
      <c r="F21" s="61" t="s">
        <v>169</v>
      </c>
    </row>
    <row r="22" spans="1:6" x14ac:dyDescent="0.3">
      <c r="A22" s="33" t="s">
        <v>138</v>
      </c>
      <c r="B22" s="59" t="s">
        <v>169</v>
      </c>
      <c r="C22" s="59" t="s">
        <v>169</v>
      </c>
      <c r="D22" s="59" t="s">
        <v>169</v>
      </c>
      <c r="E22" s="59" t="s">
        <v>169</v>
      </c>
      <c r="F22" s="59" t="s">
        <v>169</v>
      </c>
    </row>
    <row r="23" spans="1:6" x14ac:dyDescent="0.3">
      <c r="A23" s="41" t="s">
        <v>77</v>
      </c>
      <c r="B23" s="12">
        <v>16158</v>
      </c>
      <c r="C23" s="12">
        <v>21440</v>
      </c>
      <c r="D23" s="12">
        <v>25267</v>
      </c>
      <c r="E23" s="12">
        <v>19303</v>
      </c>
      <c r="F23" s="12">
        <v>21861</v>
      </c>
    </row>
    <row r="24" spans="1:6" x14ac:dyDescent="0.3">
      <c r="A24" s="27" t="s">
        <v>149</v>
      </c>
      <c r="B24" s="28"/>
      <c r="C24" s="28"/>
      <c r="D24" s="28"/>
      <c r="E24" s="28"/>
      <c r="F24" s="28"/>
    </row>
    <row r="25" spans="1:6" x14ac:dyDescent="0.3">
      <c r="A25" t="s">
        <v>243</v>
      </c>
    </row>
    <row r="28" spans="1:6" ht="18" thickBot="1" x14ac:dyDescent="0.4">
      <c r="A28" s="25" t="s">
        <v>244</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Air and sea transport services</v>
      </c>
      <c r="B31" s="43">
        <f t="shared" ref="B31:F43" si="1">IFERROR(B11/B$23*100, "n.c.")</f>
        <v>31.903700953088254</v>
      </c>
      <c r="C31" s="43">
        <f t="shared" si="1"/>
        <v>40.77891791044776</v>
      </c>
      <c r="D31" s="43">
        <f t="shared" si="1"/>
        <v>41.10895634622235</v>
      </c>
      <c r="E31" s="43">
        <f t="shared" si="1"/>
        <v>32.766927420608191</v>
      </c>
      <c r="F31" s="43">
        <f t="shared" si="1"/>
        <v>33.049723251452356</v>
      </c>
    </row>
    <row r="32" spans="1:6" x14ac:dyDescent="0.3">
      <c r="A32" s="49" t="str">
        <f t="shared" si="0"/>
        <v>Research and development services</v>
      </c>
      <c r="B32" s="44">
        <f t="shared" si="1"/>
        <v>17.446466146800347</v>
      </c>
      <c r="C32" s="44">
        <f t="shared" si="1"/>
        <v>16.36660447761194</v>
      </c>
      <c r="D32" s="44">
        <f t="shared" si="1"/>
        <v>17.358610044722365</v>
      </c>
      <c r="E32" s="44">
        <f t="shared" si="1"/>
        <v>18.613686991659328</v>
      </c>
      <c r="F32" s="44">
        <f t="shared" si="1"/>
        <v>19.733772471524631</v>
      </c>
    </row>
    <row r="33" spans="1:6" x14ac:dyDescent="0.3">
      <c r="A33" s="12" t="str">
        <f t="shared" si="0"/>
        <v>Travel and passenger fares</v>
      </c>
      <c r="B33" s="43">
        <f t="shared" si="1"/>
        <v>2.9459091471716796</v>
      </c>
      <c r="C33" s="43">
        <f t="shared" si="1"/>
        <v>0.90951492537313439</v>
      </c>
      <c r="D33" s="43">
        <f t="shared" si="1"/>
        <v>1.7097399770451576</v>
      </c>
      <c r="E33" s="43">
        <f t="shared" si="1"/>
        <v>6.7450655338548406</v>
      </c>
      <c r="F33" s="43">
        <f t="shared" si="1"/>
        <v>13.210740588262201</v>
      </c>
    </row>
    <row r="34" spans="1:6" x14ac:dyDescent="0.3">
      <c r="A34" s="13" t="str">
        <f t="shared" si="0"/>
        <v>Professional, technical, and related services</v>
      </c>
      <c r="B34" s="44">
        <f t="shared" si="1"/>
        <v>21.091719272187152</v>
      </c>
      <c r="C34" s="44">
        <f t="shared" si="1"/>
        <v>18.880597014925375</v>
      </c>
      <c r="D34" s="44">
        <f t="shared" si="1"/>
        <v>18.276803736098469</v>
      </c>
      <c r="E34" s="44">
        <f t="shared" si="1"/>
        <v>13.459047816401595</v>
      </c>
      <c r="F34" s="44">
        <f t="shared" si="1"/>
        <v>10.877818946983211</v>
      </c>
    </row>
    <row r="35" spans="1:6" x14ac:dyDescent="0.3">
      <c r="A35" s="12" t="str">
        <f t="shared" si="0"/>
        <v>Financial services</v>
      </c>
      <c r="B35" s="43">
        <f t="shared" si="1"/>
        <v>6.5787845030325531</v>
      </c>
      <c r="C35" s="43">
        <f t="shared" si="1"/>
        <v>6.2733208955223887</v>
      </c>
      <c r="D35" s="43">
        <f t="shared" si="1"/>
        <v>6.7993825938971781</v>
      </c>
      <c r="E35" s="43">
        <f t="shared" si="1"/>
        <v>8.8121017458426145</v>
      </c>
      <c r="F35" s="43">
        <f t="shared" si="1"/>
        <v>5.7362426238506927</v>
      </c>
    </row>
    <row r="36" spans="1:6" x14ac:dyDescent="0.3">
      <c r="A36" s="13" t="str">
        <f t="shared" si="0"/>
        <v>Computer services</v>
      </c>
      <c r="B36" s="44" t="str">
        <f t="shared" si="1"/>
        <v>n.c.</v>
      </c>
      <c r="C36" s="44">
        <f t="shared" si="1"/>
        <v>2.4673507462686568</v>
      </c>
      <c r="D36" s="44" t="str">
        <f t="shared" si="1"/>
        <v>n.c.</v>
      </c>
      <c r="E36" s="44">
        <f t="shared" si="1"/>
        <v>3.0979640470393202</v>
      </c>
      <c r="F36" s="44">
        <f t="shared" si="1"/>
        <v>2.0127167101230503</v>
      </c>
    </row>
    <row r="37" spans="1:6" x14ac:dyDescent="0.3">
      <c r="A37" s="12" t="str">
        <f t="shared" si="0"/>
        <v>Maintenance and repair services</v>
      </c>
      <c r="B37" s="43">
        <f t="shared" si="1"/>
        <v>2.2651318232454511</v>
      </c>
      <c r="C37" s="43">
        <f t="shared" si="1"/>
        <v>1.5998134328358209</v>
      </c>
      <c r="D37" s="43">
        <f t="shared" si="1"/>
        <v>1.1121225313650216</v>
      </c>
      <c r="E37" s="43">
        <f t="shared" si="1"/>
        <v>1.3935657669792261</v>
      </c>
      <c r="F37" s="43">
        <f t="shared" si="1"/>
        <v>1.2533735876675358</v>
      </c>
    </row>
    <row r="38" spans="1:6" x14ac:dyDescent="0.3">
      <c r="A38" s="13" t="str">
        <f t="shared" si="0"/>
        <v>Insurance services</v>
      </c>
      <c r="B38" s="44">
        <f t="shared" si="1"/>
        <v>1.0768659487560341</v>
      </c>
      <c r="C38" s="44">
        <f t="shared" si="1"/>
        <v>0.91884328358208944</v>
      </c>
      <c r="D38" s="44">
        <f t="shared" si="1"/>
        <v>0.76384216567063756</v>
      </c>
      <c r="E38" s="44">
        <f t="shared" si="1"/>
        <v>0.95321970678132939</v>
      </c>
      <c r="F38" s="44">
        <f t="shared" si="1"/>
        <v>0.80966104020859064</v>
      </c>
    </row>
    <row r="39" spans="1:6" x14ac:dyDescent="0.3">
      <c r="A39" s="12" t="str">
        <f t="shared" si="0"/>
        <v>Telecommunications and information services</v>
      </c>
      <c r="B39" s="43">
        <f t="shared" si="1"/>
        <v>1.0892437182819656</v>
      </c>
      <c r="C39" s="43">
        <f t="shared" si="1"/>
        <v>0.76958955223880599</v>
      </c>
      <c r="D39" s="43">
        <f t="shared" si="1"/>
        <v>0.64906795424862473</v>
      </c>
      <c r="E39" s="43">
        <f t="shared" si="1"/>
        <v>0.84442832720302541</v>
      </c>
      <c r="F39" s="43">
        <f t="shared" si="1"/>
        <v>0.74562005397740272</v>
      </c>
    </row>
    <row r="40" spans="1:6" x14ac:dyDescent="0.3">
      <c r="A40" s="13" t="str">
        <f t="shared" si="0"/>
        <v>Audiovisual services</v>
      </c>
      <c r="B40" s="44" t="str">
        <f t="shared" si="1"/>
        <v>n.c.</v>
      </c>
      <c r="C40" s="44" t="str">
        <f t="shared" si="1"/>
        <v>n.c.</v>
      </c>
      <c r="D40" s="44" t="str">
        <f t="shared" si="1"/>
        <v>n.c.</v>
      </c>
      <c r="E40" s="44" t="str">
        <f t="shared" si="1"/>
        <v>n.c.</v>
      </c>
      <c r="F40" s="44" t="str">
        <f t="shared" si="1"/>
        <v>n.c.</v>
      </c>
    </row>
    <row r="41" spans="1:6" x14ac:dyDescent="0.3">
      <c r="A41" s="12" t="str">
        <f t="shared" si="0"/>
        <v>Construction</v>
      </c>
      <c r="B41" s="43">
        <f t="shared" si="1"/>
        <v>0.11758881049634855</v>
      </c>
      <c r="C41" s="43" t="str">
        <f t="shared" si="1"/>
        <v>n.c.</v>
      </c>
      <c r="D41" s="43">
        <f t="shared" si="1"/>
        <v>9.498555428028653E-2</v>
      </c>
      <c r="E41" s="43" t="str">
        <f t="shared" si="1"/>
        <v>n.c.</v>
      </c>
      <c r="F41" s="43" t="str">
        <f t="shared" si="1"/>
        <v>n.c.</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t="s">
        <v>243</v>
      </c>
    </row>
    <row r="48" spans="1:6" ht="18" thickBot="1" x14ac:dyDescent="0.4">
      <c r="A48" s="25" t="s">
        <v>245</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Air and sea transport services</v>
      </c>
      <c r="B51" s="62">
        <f t="shared" ref="B51:E63" si="3">IFERROR(C11-B11,"n.c.")</f>
        <v>3588</v>
      </c>
      <c r="C51" s="62">
        <f t="shared" si="3"/>
        <v>1644</v>
      </c>
      <c r="D51" s="62">
        <f t="shared" si="3"/>
        <v>-4062</v>
      </c>
      <c r="E51" s="62">
        <f t="shared" si="3"/>
        <v>900</v>
      </c>
      <c r="F51" s="67">
        <f t="shared" ref="F51:F63" si="4">IFERROR(F11-B11,"n.c.")</f>
        <v>2070</v>
      </c>
    </row>
    <row r="52" spans="1:6" x14ac:dyDescent="0.3">
      <c r="A52" s="49" t="str">
        <f t="shared" si="2"/>
        <v>Research and development services</v>
      </c>
      <c r="B52" s="62">
        <f t="shared" si="3"/>
        <v>690</v>
      </c>
      <c r="C52" s="62">
        <f t="shared" si="3"/>
        <v>877</v>
      </c>
      <c r="D52" s="62">
        <f t="shared" si="3"/>
        <v>-793</v>
      </c>
      <c r="E52" s="62">
        <f t="shared" si="3"/>
        <v>721</v>
      </c>
      <c r="F52" s="67">
        <f t="shared" si="4"/>
        <v>1495</v>
      </c>
    </row>
    <row r="53" spans="1:6" x14ac:dyDescent="0.3">
      <c r="A53" s="12" t="str">
        <f t="shared" si="2"/>
        <v>Travel and passenger fares</v>
      </c>
      <c r="B53" s="62">
        <f t="shared" si="3"/>
        <v>-281</v>
      </c>
      <c r="C53" s="62">
        <f t="shared" si="3"/>
        <v>237</v>
      </c>
      <c r="D53" s="62">
        <f t="shared" si="3"/>
        <v>870</v>
      </c>
      <c r="E53" s="62">
        <f t="shared" si="3"/>
        <v>1586</v>
      </c>
      <c r="F53" s="67">
        <f t="shared" si="4"/>
        <v>2412</v>
      </c>
    </row>
    <row r="54" spans="1:6" x14ac:dyDescent="0.3">
      <c r="A54" s="13" t="str">
        <f t="shared" si="2"/>
        <v>Professional, technical, and related services</v>
      </c>
      <c r="B54" s="62">
        <f t="shared" si="3"/>
        <v>640</v>
      </c>
      <c r="C54" s="62">
        <f t="shared" si="3"/>
        <v>570</v>
      </c>
      <c r="D54" s="62">
        <f t="shared" si="3"/>
        <v>-2020</v>
      </c>
      <c r="E54" s="62">
        <f t="shared" si="3"/>
        <v>-220</v>
      </c>
      <c r="F54" s="67">
        <f t="shared" si="4"/>
        <v>-1030</v>
      </c>
    </row>
    <row r="55" spans="1:6" x14ac:dyDescent="0.3">
      <c r="A55" s="12" t="str">
        <f t="shared" si="2"/>
        <v>Financial services</v>
      </c>
      <c r="B55" s="62">
        <f t="shared" si="3"/>
        <v>282</v>
      </c>
      <c r="C55" s="62">
        <f t="shared" si="3"/>
        <v>373</v>
      </c>
      <c r="D55" s="62">
        <f t="shared" si="3"/>
        <v>-17</v>
      </c>
      <c r="E55" s="62">
        <f t="shared" si="3"/>
        <v>-447</v>
      </c>
      <c r="F55" s="67">
        <f t="shared" si="4"/>
        <v>191</v>
      </c>
    </row>
    <row r="56" spans="1:6" x14ac:dyDescent="0.3">
      <c r="A56" s="13" t="str">
        <f t="shared" si="2"/>
        <v>Computer services</v>
      </c>
      <c r="B56" s="62" t="str">
        <f t="shared" si="3"/>
        <v>n.c.</v>
      </c>
      <c r="C56" s="62" t="str">
        <f t="shared" si="3"/>
        <v>n.c.</v>
      </c>
      <c r="D56" s="62" t="str">
        <f t="shared" si="3"/>
        <v>n.c.</v>
      </c>
      <c r="E56" s="62">
        <f t="shared" si="3"/>
        <v>-158</v>
      </c>
      <c r="F56" s="67" t="str">
        <f t="shared" si="4"/>
        <v>n.c.</v>
      </c>
    </row>
    <row r="57" spans="1:6" x14ac:dyDescent="0.3">
      <c r="A57" s="12" t="str">
        <f t="shared" si="2"/>
        <v>Maintenance and repair services</v>
      </c>
      <c r="B57" s="62">
        <f t="shared" si="3"/>
        <v>-23</v>
      </c>
      <c r="C57" s="62">
        <f t="shared" si="3"/>
        <v>-62</v>
      </c>
      <c r="D57" s="62">
        <f t="shared" si="3"/>
        <v>-12</v>
      </c>
      <c r="E57" s="62">
        <f t="shared" si="3"/>
        <v>5</v>
      </c>
      <c r="F57" s="67">
        <f t="shared" si="4"/>
        <v>-92</v>
      </c>
    </row>
    <row r="58" spans="1:6" x14ac:dyDescent="0.3">
      <c r="A58" s="13" t="str">
        <f t="shared" si="2"/>
        <v>Insurance services</v>
      </c>
      <c r="B58" s="62">
        <f t="shared" si="3"/>
        <v>23</v>
      </c>
      <c r="C58" s="62">
        <f t="shared" si="3"/>
        <v>-4</v>
      </c>
      <c r="D58" s="62">
        <f t="shared" si="3"/>
        <v>-9</v>
      </c>
      <c r="E58" s="62">
        <f t="shared" si="3"/>
        <v>-7</v>
      </c>
      <c r="F58" s="67">
        <f t="shared" si="4"/>
        <v>3</v>
      </c>
    </row>
    <row r="59" spans="1:6" x14ac:dyDescent="0.3">
      <c r="A59" s="12" t="str">
        <f t="shared" si="2"/>
        <v>Telecommunications and information services</v>
      </c>
      <c r="B59" s="62">
        <f t="shared" si="3"/>
        <v>-11</v>
      </c>
      <c r="C59" s="62">
        <f t="shared" si="3"/>
        <v>-1</v>
      </c>
      <c r="D59" s="62">
        <f t="shared" si="3"/>
        <v>-1</v>
      </c>
      <c r="E59" s="62">
        <f t="shared" si="3"/>
        <v>0</v>
      </c>
      <c r="F59" s="67">
        <f t="shared" si="4"/>
        <v>-13</v>
      </c>
    </row>
    <row r="60" spans="1:6" x14ac:dyDescent="0.3">
      <c r="A60" s="13" t="str">
        <f t="shared" si="2"/>
        <v>Audiovisual services</v>
      </c>
      <c r="B60" s="62" t="str">
        <f t="shared" si="3"/>
        <v>n.c.</v>
      </c>
      <c r="C60" s="62" t="str">
        <f t="shared" si="3"/>
        <v>n.c.</v>
      </c>
      <c r="D60" s="62" t="str">
        <f t="shared" si="3"/>
        <v>n.c.</v>
      </c>
      <c r="E60" s="62" t="str">
        <f t="shared" si="3"/>
        <v>n.c.</v>
      </c>
      <c r="F60" s="67" t="str">
        <f t="shared" si="4"/>
        <v>n.c.</v>
      </c>
    </row>
    <row r="61" spans="1:6" x14ac:dyDescent="0.3">
      <c r="A61" s="12" t="str">
        <f t="shared" si="2"/>
        <v>Construction</v>
      </c>
      <c r="B61" s="62" t="str">
        <f t="shared" si="3"/>
        <v>n.c.</v>
      </c>
      <c r="C61" s="62" t="str">
        <f t="shared" si="3"/>
        <v>n.c.</v>
      </c>
      <c r="D61" s="62" t="str">
        <f t="shared" si="3"/>
        <v>n.c.</v>
      </c>
      <c r="E61" s="62" t="str">
        <f t="shared" si="3"/>
        <v>n.c.</v>
      </c>
      <c r="F61" s="67" t="str">
        <f t="shared" si="4"/>
        <v>n.c.</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5282</v>
      </c>
      <c r="C63" s="62">
        <f t="shared" si="3"/>
        <v>3827</v>
      </c>
      <c r="D63" s="62">
        <f t="shared" si="3"/>
        <v>-5964</v>
      </c>
      <c r="E63" s="62">
        <f t="shared" si="3"/>
        <v>2558</v>
      </c>
      <c r="F63" s="67">
        <f t="shared" si="4"/>
        <v>5703</v>
      </c>
    </row>
    <row r="64" spans="1:6" x14ac:dyDescent="0.3">
      <c r="A64" s="27" t="s">
        <v>149</v>
      </c>
      <c r="B64" s="28"/>
      <c r="C64" s="28"/>
      <c r="D64" s="28"/>
      <c r="E64" s="28"/>
      <c r="F64" s="28"/>
    </row>
    <row r="65" spans="1:6" x14ac:dyDescent="0.3">
      <c r="A65" t="s">
        <v>243</v>
      </c>
    </row>
    <row r="68" spans="1:6" ht="18" thickBot="1" x14ac:dyDescent="0.4">
      <c r="A68" s="25" t="s">
        <v>246</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Air and sea transport services</v>
      </c>
      <c r="B71" s="44">
        <f t="shared" ref="B71:E83" si="6">IFERROR((C11-B11)/B11*100,"n.c.")</f>
        <v>69.602327837051405</v>
      </c>
      <c r="C71" s="44">
        <f t="shared" si="6"/>
        <v>18.803614320027449</v>
      </c>
      <c r="D71" s="44">
        <f t="shared" si="6"/>
        <v>-39.106575527101185</v>
      </c>
      <c r="E71" s="44">
        <f t="shared" si="6"/>
        <v>14.229249011857709</v>
      </c>
      <c r="F71" s="44">
        <f t="shared" ref="F71:F83" si="7">IFERROR((F11-B11)/B11*100,"n.c.")</f>
        <v>40.155189136760427</v>
      </c>
    </row>
    <row r="72" spans="1:6" x14ac:dyDescent="0.3">
      <c r="A72" s="49" t="str">
        <f t="shared" si="5"/>
        <v>Research and development services</v>
      </c>
      <c r="B72" s="44">
        <f t="shared" si="6"/>
        <v>24.476764810216388</v>
      </c>
      <c r="C72" s="44">
        <f t="shared" si="6"/>
        <v>24.992875463094897</v>
      </c>
      <c r="D72" s="44">
        <f t="shared" si="6"/>
        <v>-18.080255357957135</v>
      </c>
      <c r="E72" s="44">
        <f t="shared" si="6"/>
        <v>20.066796548844977</v>
      </c>
      <c r="F72" s="44">
        <f t="shared" si="7"/>
        <v>53.032990422135505</v>
      </c>
    </row>
    <row r="73" spans="1:6" x14ac:dyDescent="0.3">
      <c r="A73" s="12" t="str">
        <f t="shared" si="5"/>
        <v>Travel and passenger fares</v>
      </c>
      <c r="B73" s="44">
        <f t="shared" si="6"/>
        <v>-59.033613445378151</v>
      </c>
      <c r="C73" s="44">
        <f t="shared" si="6"/>
        <v>121.53846153846153</v>
      </c>
      <c r="D73" s="44">
        <f t="shared" si="6"/>
        <v>201.38888888888889</v>
      </c>
      <c r="E73" s="44">
        <f t="shared" si="6"/>
        <v>121.8125960061444</v>
      </c>
      <c r="F73" s="44">
        <f t="shared" si="7"/>
        <v>506.72268907563023</v>
      </c>
    </row>
    <row r="74" spans="1:6" x14ac:dyDescent="0.3">
      <c r="A74" s="13" t="str">
        <f t="shared" si="5"/>
        <v>Professional, technical, and related services</v>
      </c>
      <c r="B74" s="44">
        <f t="shared" si="6"/>
        <v>18.779342723004692</v>
      </c>
      <c r="C74" s="44">
        <f t="shared" si="6"/>
        <v>14.081027667984189</v>
      </c>
      <c r="D74" s="44">
        <f t="shared" si="6"/>
        <v>-43.741879601559113</v>
      </c>
      <c r="E74" s="44">
        <f t="shared" si="6"/>
        <v>-8.4680523479599685</v>
      </c>
      <c r="F74" s="44">
        <f t="shared" si="7"/>
        <v>-30.22300469483568</v>
      </c>
    </row>
    <row r="75" spans="1:6" x14ac:dyDescent="0.3">
      <c r="A75" s="12" t="str">
        <f t="shared" si="5"/>
        <v>Financial services</v>
      </c>
      <c r="B75" s="44">
        <f t="shared" si="6"/>
        <v>26.528692380056444</v>
      </c>
      <c r="C75" s="44">
        <f t="shared" si="6"/>
        <v>27.732342007434944</v>
      </c>
      <c r="D75" s="44">
        <f t="shared" si="6"/>
        <v>-0.98952270081490101</v>
      </c>
      <c r="E75" s="44">
        <f t="shared" si="6"/>
        <v>-26.278659611992943</v>
      </c>
      <c r="F75" s="44">
        <f t="shared" si="7"/>
        <v>17.968015051740359</v>
      </c>
    </row>
    <row r="76" spans="1:6" x14ac:dyDescent="0.3">
      <c r="A76" s="13" t="str">
        <f t="shared" si="5"/>
        <v>Computer services</v>
      </c>
      <c r="B76" s="44" t="str">
        <f t="shared" si="6"/>
        <v>n.c.</v>
      </c>
      <c r="C76" s="44" t="str">
        <f t="shared" si="6"/>
        <v>n.c.</v>
      </c>
      <c r="D76" s="44" t="str">
        <f t="shared" si="6"/>
        <v>n.c.</v>
      </c>
      <c r="E76" s="44">
        <f t="shared" si="6"/>
        <v>-26.421404682274247</v>
      </c>
      <c r="F76" s="44" t="str">
        <f t="shared" si="7"/>
        <v>n.c.</v>
      </c>
    </row>
    <row r="77" spans="1:6" x14ac:dyDescent="0.3">
      <c r="A77" s="12" t="str">
        <f t="shared" si="5"/>
        <v>Maintenance and repair services</v>
      </c>
      <c r="B77" s="44">
        <f t="shared" si="6"/>
        <v>-6.2841530054644812</v>
      </c>
      <c r="C77" s="44">
        <f t="shared" si="6"/>
        <v>-18.075801749271136</v>
      </c>
      <c r="D77" s="44">
        <f t="shared" si="6"/>
        <v>-4.2704626334519578</v>
      </c>
      <c r="E77" s="44">
        <f t="shared" si="6"/>
        <v>1.8587360594795539</v>
      </c>
      <c r="F77" s="44">
        <f t="shared" si="7"/>
        <v>-25.136612021857925</v>
      </c>
    </row>
    <row r="78" spans="1:6" x14ac:dyDescent="0.3">
      <c r="A78" s="13" t="str">
        <f t="shared" si="5"/>
        <v>Insurance services</v>
      </c>
      <c r="B78" s="44">
        <f t="shared" si="6"/>
        <v>13.218390804597702</v>
      </c>
      <c r="C78" s="44">
        <f t="shared" si="6"/>
        <v>-2.030456852791878</v>
      </c>
      <c r="D78" s="44">
        <f t="shared" si="6"/>
        <v>-4.6632124352331603</v>
      </c>
      <c r="E78" s="44">
        <f t="shared" si="6"/>
        <v>-3.804347826086957</v>
      </c>
      <c r="F78" s="44">
        <f t="shared" si="7"/>
        <v>1.7241379310344827</v>
      </c>
    </row>
    <row r="79" spans="1:6" x14ac:dyDescent="0.3">
      <c r="A79" s="12" t="str">
        <f t="shared" si="5"/>
        <v>Telecommunications and information services</v>
      </c>
      <c r="B79" s="44">
        <f t="shared" si="6"/>
        <v>-6.25</v>
      </c>
      <c r="C79" s="44">
        <f t="shared" si="6"/>
        <v>-0.60606060606060608</v>
      </c>
      <c r="D79" s="44">
        <f t="shared" si="6"/>
        <v>-0.6097560975609756</v>
      </c>
      <c r="E79" s="44">
        <f t="shared" si="6"/>
        <v>0</v>
      </c>
      <c r="F79" s="44">
        <f t="shared" si="7"/>
        <v>-7.3863636363636367</v>
      </c>
    </row>
    <row r="80" spans="1:6" x14ac:dyDescent="0.3">
      <c r="A80" s="13" t="str">
        <f t="shared" si="5"/>
        <v>Audiovisual services</v>
      </c>
      <c r="B80" s="44" t="str">
        <f t="shared" si="6"/>
        <v>n.c.</v>
      </c>
      <c r="C80" s="44" t="str">
        <f t="shared" si="6"/>
        <v>n.c.</v>
      </c>
      <c r="D80" s="44" t="str">
        <f t="shared" si="6"/>
        <v>n.c.</v>
      </c>
      <c r="E80" s="44" t="str">
        <f t="shared" si="6"/>
        <v>n.c.</v>
      </c>
      <c r="F80" s="44" t="str">
        <f t="shared" si="7"/>
        <v>n.c.</v>
      </c>
    </row>
    <row r="81" spans="1:11" x14ac:dyDescent="0.3">
      <c r="A81" s="12" t="str">
        <f t="shared" si="5"/>
        <v>Construction</v>
      </c>
      <c r="B81" s="44" t="str">
        <f t="shared" si="6"/>
        <v>n.c.</v>
      </c>
      <c r="C81" s="44" t="str">
        <f t="shared" si="6"/>
        <v>n.c.</v>
      </c>
      <c r="D81" s="44" t="str">
        <f t="shared" si="6"/>
        <v>n.c.</v>
      </c>
      <c r="E81" s="44" t="str">
        <f t="shared" si="6"/>
        <v>n.c.</v>
      </c>
      <c r="F81" s="44" t="str">
        <f t="shared" si="7"/>
        <v>n.c.</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32.6896893179849</v>
      </c>
      <c r="C83" s="44">
        <f t="shared" si="6"/>
        <v>17.84981343283582</v>
      </c>
      <c r="D83" s="44">
        <f t="shared" si="6"/>
        <v>-23.603910238651203</v>
      </c>
      <c r="E83" s="44">
        <f t="shared" si="6"/>
        <v>13.25182614101435</v>
      </c>
      <c r="F83" s="44">
        <f t="shared" si="7"/>
        <v>35.295209803193465</v>
      </c>
    </row>
    <row r="84" spans="1:11" x14ac:dyDescent="0.3">
      <c r="A84" s="27" t="s">
        <v>149</v>
      </c>
      <c r="B84" s="50"/>
      <c r="C84" s="50"/>
      <c r="D84" s="50"/>
      <c r="E84" s="50"/>
      <c r="F84" s="50"/>
    </row>
    <row r="85" spans="1:11" x14ac:dyDescent="0.3">
      <c r="A85" t="s">
        <v>243</v>
      </c>
    </row>
    <row r="88" spans="1:11" x14ac:dyDescent="0.3">
      <c r="A88" s="15" t="s">
        <v>247</v>
      </c>
      <c r="B88" s="14"/>
      <c r="C88" s="14"/>
      <c r="D88" s="14"/>
      <c r="E88" s="14"/>
      <c r="F88" s="14"/>
      <c r="G88" s="14"/>
      <c r="H88" s="14"/>
      <c r="I88" s="14"/>
      <c r="J88" s="14"/>
      <c r="K88" s="14"/>
    </row>
    <row r="90" spans="1:11" ht="18" thickBot="1" x14ac:dyDescent="0.4">
      <c r="A90" s="25" t="s">
        <v>248</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130</v>
      </c>
      <c r="B93" s="61">
        <v>16166</v>
      </c>
      <c r="C93" s="61">
        <v>11411</v>
      </c>
      <c r="D93" s="61">
        <v>14247</v>
      </c>
      <c r="E93" s="61">
        <v>20735</v>
      </c>
      <c r="F93" s="60">
        <v>25565</v>
      </c>
    </row>
    <row r="94" spans="1:11" x14ac:dyDescent="0.3">
      <c r="A94" s="33" t="s">
        <v>161</v>
      </c>
      <c r="B94" s="62">
        <v>5174</v>
      </c>
      <c r="C94" s="62">
        <v>4962</v>
      </c>
      <c r="D94" s="62">
        <v>4543</v>
      </c>
      <c r="E94" s="62" t="s">
        <v>169</v>
      </c>
      <c r="F94" s="67">
        <v>4621</v>
      </c>
    </row>
    <row r="95" spans="1:11" x14ac:dyDescent="0.3">
      <c r="A95" s="12" t="s">
        <v>162</v>
      </c>
      <c r="B95" s="61">
        <v>4529</v>
      </c>
      <c r="C95" s="61">
        <v>4471</v>
      </c>
      <c r="D95" s="61">
        <v>4196</v>
      </c>
      <c r="E95" s="61">
        <v>4192</v>
      </c>
      <c r="F95" s="60">
        <v>4436</v>
      </c>
    </row>
    <row r="96" spans="1:11" x14ac:dyDescent="0.3">
      <c r="A96" s="33" t="s">
        <v>52</v>
      </c>
      <c r="B96" s="59" t="s">
        <v>169</v>
      </c>
      <c r="C96" s="59">
        <v>4110</v>
      </c>
      <c r="D96" s="59">
        <v>4660</v>
      </c>
      <c r="E96" s="59">
        <v>3401</v>
      </c>
      <c r="F96" s="59">
        <v>3767</v>
      </c>
    </row>
    <row r="97" spans="1:6" x14ac:dyDescent="0.3">
      <c r="A97" s="12" t="s">
        <v>55</v>
      </c>
      <c r="B97" s="61">
        <v>2245</v>
      </c>
      <c r="C97" s="61">
        <v>2991</v>
      </c>
      <c r="D97" s="61">
        <v>3083</v>
      </c>
      <c r="E97" s="61">
        <v>3025</v>
      </c>
      <c r="F97" s="60">
        <v>3549</v>
      </c>
    </row>
    <row r="98" spans="1:6" x14ac:dyDescent="0.3">
      <c r="A98" s="33" t="s">
        <v>153</v>
      </c>
      <c r="B98" s="59">
        <v>1370</v>
      </c>
      <c r="C98" s="59">
        <v>1140</v>
      </c>
      <c r="D98" s="59">
        <v>1936</v>
      </c>
      <c r="E98" s="59">
        <v>2161</v>
      </c>
      <c r="F98" s="59">
        <v>3286</v>
      </c>
    </row>
    <row r="99" spans="1:6" x14ac:dyDescent="0.3">
      <c r="A99" s="12" t="s">
        <v>131</v>
      </c>
      <c r="B99" s="61">
        <v>2051</v>
      </c>
      <c r="C99" s="61">
        <v>2817</v>
      </c>
      <c r="D99" s="61">
        <v>2800</v>
      </c>
      <c r="E99" s="62" t="s">
        <v>169</v>
      </c>
      <c r="F99" s="60">
        <v>2927</v>
      </c>
    </row>
    <row r="100" spans="1:6" x14ac:dyDescent="0.3">
      <c r="A100" s="33" t="s">
        <v>134</v>
      </c>
      <c r="B100" s="59" t="s">
        <v>169</v>
      </c>
      <c r="C100" s="59" t="s">
        <v>169</v>
      </c>
      <c r="D100" s="59">
        <v>642</v>
      </c>
      <c r="E100" s="59">
        <v>758</v>
      </c>
      <c r="F100" s="59">
        <v>707</v>
      </c>
    </row>
    <row r="101" spans="1:6" x14ac:dyDescent="0.3">
      <c r="A101" s="12" t="s">
        <v>58</v>
      </c>
      <c r="B101" s="61">
        <v>318</v>
      </c>
      <c r="C101" s="61">
        <v>328</v>
      </c>
      <c r="D101" s="61">
        <v>313</v>
      </c>
      <c r="E101" s="61">
        <v>338</v>
      </c>
      <c r="F101" s="60">
        <v>471</v>
      </c>
    </row>
    <row r="102" spans="1:6" x14ac:dyDescent="0.3">
      <c r="A102" s="33" t="s">
        <v>154</v>
      </c>
      <c r="B102" s="59">
        <v>304</v>
      </c>
      <c r="C102" s="59">
        <v>303</v>
      </c>
      <c r="D102" s="59">
        <v>327</v>
      </c>
      <c r="E102" s="59">
        <v>394</v>
      </c>
      <c r="F102" s="59">
        <v>449</v>
      </c>
    </row>
    <row r="103" spans="1:6" x14ac:dyDescent="0.3">
      <c r="A103" s="12" t="s">
        <v>137</v>
      </c>
      <c r="B103" s="61">
        <v>27</v>
      </c>
      <c r="C103" s="61">
        <v>12</v>
      </c>
      <c r="D103" s="61">
        <v>5</v>
      </c>
      <c r="E103" s="61">
        <v>5</v>
      </c>
      <c r="F103" s="61" t="s">
        <v>169</v>
      </c>
    </row>
    <row r="104" spans="1:6" x14ac:dyDescent="0.3">
      <c r="A104" s="33" t="s">
        <v>138</v>
      </c>
      <c r="B104" s="59" t="s">
        <v>169</v>
      </c>
      <c r="C104" s="59" t="s">
        <v>169</v>
      </c>
      <c r="D104" s="59">
        <f t="shared" ref="D104" si="8">D105-SUM(D93:D103)</f>
        <v>5513</v>
      </c>
      <c r="E104" s="59" t="s">
        <v>169</v>
      </c>
      <c r="F104" s="59" t="s">
        <v>169</v>
      </c>
    </row>
    <row r="105" spans="1:6" x14ac:dyDescent="0.3">
      <c r="A105" s="42" t="s">
        <v>77</v>
      </c>
      <c r="B105" s="69">
        <v>40733</v>
      </c>
      <c r="C105" s="69">
        <v>39744</v>
      </c>
      <c r="D105" s="69">
        <v>42265</v>
      </c>
      <c r="E105" s="69">
        <v>47168</v>
      </c>
      <c r="F105" s="69">
        <v>55025</v>
      </c>
    </row>
    <row r="106" spans="1:6" x14ac:dyDescent="0.3">
      <c r="A106" s="27" t="s">
        <v>149</v>
      </c>
      <c r="B106" s="28"/>
      <c r="C106" s="28"/>
      <c r="D106" s="28"/>
      <c r="E106" s="28"/>
      <c r="F106" s="28"/>
    </row>
    <row r="107" spans="1:6" x14ac:dyDescent="0.3">
      <c r="A107" t="s">
        <v>199</v>
      </c>
    </row>
    <row r="110" spans="1:6" ht="18" thickBot="1" x14ac:dyDescent="0.4">
      <c r="A110" s="25" t="s">
        <v>249</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9">A93</f>
        <v>Travel and passenger fares</v>
      </c>
      <c r="B113" s="43">
        <f t="shared" ref="B113:F125" si="10">IFERROR(B93/B$105*100, "n.c.")</f>
        <v>39.687722485454053</v>
      </c>
      <c r="C113" s="43">
        <f t="shared" si="10"/>
        <v>28.711252012882447</v>
      </c>
      <c r="D113" s="43">
        <f t="shared" si="10"/>
        <v>33.708742458298829</v>
      </c>
      <c r="E113" s="43">
        <f t="shared" si="10"/>
        <v>43.959888059701491</v>
      </c>
      <c r="F113" s="43">
        <f t="shared" si="10"/>
        <v>46.460699681962744</v>
      </c>
    </row>
    <row r="114" spans="1:6" x14ac:dyDescent="0.3">
      <c r="A114" s="49" t="str">
        <f t="shared" si="9"/>
        <v>Research and development services</v>
      </c>
      <c r="B114" s="44">
        <f t="shared" si="10"/>
        <v>12.70223160582329</v>
      </c>
      <c r="C114" s="44">
        <f t="shared" si="10"/>
        <v>12.484903381642512</v>
      </c>
      <c r="D114" s="44">
        <f t="shared" si="10"/>
        <v>10.748846563350289</v>
      </c>
      <c r="E114" s="44" t="str">
        <f t="shared" si="10"/>
        <v>n.c.</v>
      </c>
      <c r="F114" s="44">
        <f t="shared" si="10"/>
        <v>8.398000908677874</v>
      </c>
    </row>
    <row r="115" spans="1:6" x14ac:dyDescent="0.3">
      <c r="A115" s="12" t="str">
        <f t="shared" si="9"/>
        <v>Financial services</v>
      </c>
      <c r="B115" s="43">
        <f t="shared" si="10"/>
        <v>11.118748925932291</v>
      </c>
      <c r="C115" s="43">
        <f t="shared" si="10"/>
        <v>11.249496779388084</v>
      </c>
      <c r="D115" s="43">
        <f t="shared" si="10"/>
        <v>9.9278362711463384</v>
      </c>
      <c r="E115" s="43">
        <f t="shared" si="10"/>
        <v>8.8873812754409762</v>
      </c>
      <c r="F115" s="43">
        <f t="shared" si="10"/>
        <v>8.0617900954111761</v>
      </c>
    </row>
    <row r="116" spans="1:6" x14ac:dyDescent="0.3">
      <c r="A116" s="13" t="str">
        <f t="shared" si="9"/>
        <v>Computer services</v>
      </c>
      <c r="B116" s="44" t="str">
        <f t="shared" si="10"/>
        <v>n.c.</v>
      </c>
      <c r="C116" s="44">
        <f t="shared" si="10"/>
        <v>10.341183574879228</v>
      </c>
      <c r="D116" s="44">
        <f t="shared" si="10"/>
        <v>11.025671359280729</v>
      </c>
      <c r="E116" s="44">
        <f t="shared" si="10"/>
        <v>7.2103968792401636</v>
      </c>
      <c r="F116" s="44">
        <f t="shared" si="10"/>
        <v>6.8459791004089059</v>
      </c>
    </row>
    <row r="117" spans="1:6" x14ac:dyDescent="0.3">
      <c r="A117" s="12" t="str">
        <f t="shared" si="9"/>
        <v>Air and sea transport services</v>
      </c>
      <c r="B117" s="43">
        <f t="shared" si="10"/>
        <v>5.5115017307833938</v>
      </c>
      <c r="C117" s="43">
        <f t="shared" si="10"/>
        <v>7.5256642512077292</v>
      </c>
      <c r="D117" s="43">
        <f t="shared" si="10"/>
        <v>7.2944516739619072</v>
      </c>
      <c r="E117" s="43">
        <f t="shared" si="10"/>
        <v>6.4132462686567164</v>
      </c>
      <c r="F117" s="43">
        <f t="shared" si="10"/>
        <v>6.449795547478419</v>
      </c>
    </row>
    <row r="118" spans="1:6" x14ac:dyDescent="0.3">
      <c r="A118" s="13" t="str">
        <f t="shared" si="9"/>
        <v>Maintenance and repair services</v>
      </c>
      <c r="B118" s="44">
        <f t="shared" si="10"/>
        <v>3.3633663123266149</v>
      </c>
      <c r="C118" s="44">
        <f t="shared" si="10"/>
        <v>2.8683574879227054</v>
      </c>
      <c r="D118" s="44">
        <f t="shared" si="10"/>
        <v>4.5806222642848695</v>
      </c>
      <c r="E118" s="44">
        <f t="shared" si="10"/>
        <v>4.5814959294436903</v>
      </c>
      <c r="F118" s="44">
        <f t="shared" si="10"/>
        <v>5.971830985915493</v>
      </c>
    </row>
    <row r="119" spans="1:6" x14ac:dyDescent="0.3">
      <c r="A119" s="12" t="str">
        <f t="shared" si="9"/>
        <v>Professional, technical, and related services</v>
      </c>
      <c r="B119" s="43">
        <f t="shared" si="10"/>
        <v>5.0352294208626915</v>
      </c>
      <c r="C119" s="43">
        <f t="shared" si="10"/>
        <v>7.0878623188405792</v>
      </c>
      <c r="D119" s="43">
        <f t="shared" si="10"/>
        <v>6.6248669111558023</v>
      </c>
      <c r="E119" s="43" t="str">
        <f t="shared" si="10"/>
        <v>n.c.</v>
      </c>
      <c r="F119" s="43">
        <f t="shared" si="10"/>
        <v>5.319400272603362</v>
      </c>
    </row>
    <row r="120" spans="1:6" x14ac:dyDescent="0.3">
      <c r="A120" s="13" t="str">
        <f t="shared" si="9"/>
        <v>Audiovisual services</v>
      </c>
      <c r="B120" s="44" t="str">
        <f t="shared" si="10"/>
        <v>n.c.</v>
      </c>
      <c r="C120" s="44" t="str">
        <f t="shared" si="10"/>
        <v>n.c.</v>
      </c>
      <c r="D120" s="44">
        <f t="shared" si="10"/>
        <v>1.5189873417721518</v>
      </c>
      <c r="E120" s="44">
        <f t="shared" si="10"/>
        <v>1.6070217096336499</v>
      </c>
      <c r="F120" s="44">
        <f t="shared" si="10"/>
        <v>1.2848705134029987</v>
      </c>
    </row>
    <row r="121" spans="1:6" x14ac:dyDescent="0.3">
      <c r="A121" s="12" t="str">
        <f t="shared" si="9"/>
        <v>Insurance services</v>
      </c>
      <c r="B121" s="43">
        <f t="shared" si="10"/>
        <v>0.78069378636486386</v>
      </c>
      <c r="C121" s="43">
        <f t="shared" si="10"/>
        <v>0.82528180354267311</v>
      </c>
      <c r="D121" s="43">
        <f t="shared" si="10"/>
        <v>0.74056547971134512</v>
      </c>
      <c r="E121" s="43">
        <f t="shared" si="10"/>
        <v>0.71658751696065137</v>
      </c>
      <c r="F121" s="43">
        <f t="shared" si="10"/>
        <v>0.85597455701953651</v>
      </c>
    </row>
    <row r="122" spans="1:6" x14ac:dyDescent="0.3">
      <c r="A122" s="13" t="str">
        <f t="shared" si="9"/>
        <v>Telecommunications and information services</v>
      </c>
      <c r="B122" s="44">
        <f t="shared" si="10"/>
        <v>0.7463236196695554</v>
      </c>
      <c r="C122" s="44">
        <f t="shared" si="10"/>
        <v>0.7623792270531401</v>
      </c>
      <c r="D122" s="44">
        <f t="shared" si="10"/>
        <v>0.77368981426712413</v>
      </c>
      <c r="E122" s="44">
        <f t="shared" si="10"/>
        <v>0.83531207598371782</v>
      </c>
      <c r="F122" s="44">
        <f t="shared" si="10"/>
        <v>0.81599273057701049</v>
      </c>
    </row>
    <row r="123" spans="1:6" x14ac:dyDescent="0.3">
      <c r="A123" s="12" t="str">
        <f t="shared" si="9"/>
        <v>Construction</v>
      </c>
      <c r="B123" s="43">
        <f t="shared" si="10"/>
        <v>6.6285321483809195E-2</v>
      </c>
      <c r="C123" s="43">
        <f t="shared" si="10"/>
        <v>3.0193236714975844E-2</v>
      </c>
      <c r="D123" s="43">
        <f t="shared" si="10"/>
        <v>1.1830119484206789E-2</v>
      </c>
      <c r="E123" s="43">
        <f t="shared" si="10"/>
        <v>1.0600407055630937E-2</v>
      </c>
      <c r="F123" s="43" t="str">
        <f t="shared" si="10"/>
        <v>n.c.</v>
      </c>
    </row>
    <row r="124" spans="1:6" x14ac:dyDescent="0.3">
      <c r="A124" s="13" t="str">
        <f t="shared" si="9"/>
        <v>All other services</v>
      </c>
      <c r="B124" s="44" t="str">
        <f t="shared" si="10"/>
        <v>n.c.</v>
      </c>
      <c r="C124" s="44" t="str">
        <f t="shared" si="10"/>
        <v>n.c.</v>
      </c>
      <c r="D124" s="44">
        <f t="shared" si="10"/>
        <v>13.043889743286407</v>
      </c>
      <c r="E124" s="44" t="str">
        <f t="shared" si="10"/>
        <v>n.c.</v>
      </c>
      <c r="F124" s="44" t="str">
        <f t="shared" si="10"/>
        <v>n.c.</v>
      </c>
    </row>
    <row r="125" spans="1:6" x14ac:dyDescent="0.3">
      <c r="A125" s="12" t="str">
        <f t="shared" si="9"/>
        <v>Total</v>
      </c>
      <c r="B125" s="43">
        <f t="shared" si="10"/>
        <v>100</v>
      </c>
      <c r="C125" s="43">
        <f t="shared" si="10"/>
        <v>100</v>
      </c>
      <c r="D125" s="43">
        <f t="shared" si="10"/>
        <v>100</v>
      </c>
      <c r="E125" s="43">
        <f t="shared" si="10"/>
        <v>100</v>
      </c>
      <c r="F125" s="43">
        <f t="shared" si="10"/>
        <v>100</v>
      </c>
    </row>
    <row r="126" spans="1:6" x14ac:dyDescent="0.3">
      <c r="A126" s="28" t="s">
        <v>149</v>
      </c>
      <c r="B126" s="50"/>
      <c r="C126" s="50"/>
      <c r="D126" s="50"/>
      <c r="E126" s="50"/>
      <c r="F126" s="50"/>
    </row>
    <row r="127" spans="1:6" x14ac:dyDescent="0.3">
      <c r="A127" t="s">
        <v>199</v>
      </c>
      <c r="B127" s="74"/>
      <c r="C127" s="74"/>
      <c r="D127" s="74"/>
      <c r="E127" s="74"/>
      <c r="F127" s="74"/>
    </row>
    <row r="130" spans="1:6" ht="18" thickBot="1" x14ac:dyDescent="0.4">
      <c r="A130" s="25" t="s">
        <v>250</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1">A113</f>
        <v>Travel and passenger fares</v>
      </c>
      <c r="B133" s="62">
        <f t="shared" ref="B133:E145" si="12">IFERROR(C93-B93,"n.c.")</f>
        <v>-4755</v>
      </c>
      <c r="C133" s="62">
        <f t="shared" si="12"/>
        <v>2836</v>
      </c>
      <c r="D133" s="62">
        <f t="shared" si="12"/>
        <v>6488</v>
      </c>
      <c r="E133" s="62">
        <f t="shared" si="12"/>
        <v>4830</v>
      </c>
      <c r="F133" s="67">
        <f t="shared" ref="F133:F145" si="13">IFERROR(F93-B93,"n.c.")</f>
        <v>9399</v>
      </c>
    </row>
    <row r="134" spans="1:6" x14ac:dyDescent="0.3">
      <c r="A134" s="49" t="str">
        <f t="shared" si="11"/>
        <v>Research and development services</v>
      </c>
      <c r="B134" s="62">
        <f t="shared" si="12"/>
        <v>-212</v>
      </c>
      <c r="C134" s="62">
        <f t="shared" si="12"/>
        <v>-419</v>
      </c>
      <c r="D134" s="62" t="str">
        <f t="shared" si="12"/>
        <v>n.c.</v>
      </c>
      <c r="E134" s="62" t="str">
        <f t="shared" si="12"/>
        <v>n.c.</v>
      </c>
      <c r="F134" s="67">
        <f t="shared" si="13"/>
        <v>-553</v>
      </c>
    </row>
    <row r="135" spans="1:6" x14ac:dyDescent="0.3">
      <c r="A135" s="12" t="str">
        <f t="shared" si="11"/>
        <v>Financial services</v>
      </c>
      <c r="B135" s="62">
        <f t="shared" si="12"/>
        <v>-58</v>
      </c>
      <c r="C135" s="62">
        <f t="shared" si="12"/>
        <v>-275</v>
      </c>
      <c r="D135" s="62">
        <f t="shared" si="12"/>
        <v>-4</v>
      </c>
      <c r="E135" s="62">
        <f t="shared" si="12"/>
        <v>244</v>
      </c>
      <c r="F135" s="67">
        <f t="shared" si="13"/>
        <v>-93</v>
      </c>
    </row>
    <row r="136" spans="1:6" x14ac:dyDescent="0.3">
      <c r="A136" s="13" t="str">
        <f t="shared" si="11"/>
        <v>Computer services</v>
      </c>
      <c r="B136" s="62" t="str">
        <f t="shared" si="12"/>
        <v>n.c.</v>
      </c>
      <c r="C136" s="62">
        <f t="shared" si="12"/>
        <v>550</v>
      </c>
      <c r="D136" s="62">
        <f t="shared" si="12"/>
        <v>-1259</v>
      </c>
      <c r="E136" s="62">
        <f t="shared" si="12"/>
        <v>366</v>
      </c>
      <c r="F136" s="67" t="str">
        <f t="shared" si="13"/>
        <v>n.c.</v>
      </c>
    </row>
    <row r="137" spans="1:6" x14ac:dyDescent="0.3">
      <c r="A137" s="12" t="str">
        <f t="shared" si="11"/>
        <v>Air and sea transport services</v>
      </c>
      <c r="B137" s="62">
        <f t="shared" si="12"/>
        <v>746</v>
      </c>
      <c r="C137" s="62">
        <f t="shared" si="12"/>
        <v>92</v>
      </c>
      <c r="D137" s="62">
        <f t="shared" si="12"/>
        <v>-58</v>
      </c>
      <c r="E137" s="62">
        <f t="shared" si="12"/>
        <v>524</v>
      </c>
      <c r="F137" s="67">
        <f t="shared" si="13"/>
        <v>1304</v>
      </c>
    </row>
    <row r="138" spans="1:6" x14ac:dyDescent="0.3">
      <c r="A138" s="13" t="str">
        <f t="shared" si="11"/>
        <v>Maintenance and repair services</v>
      </c>
      <c r="B138" s="62">
        <f t="shared" si="12"/>
        <v>-230</v>
      </c>
      <c r="C138" s="62">
        <f t="shared" si="12"/>
        <v>796</v>
      </c>
      <c r="D138" s="62">
        <f t="shared" si="12"/>
        <v>225</v>
      </c>
      <c r="E138" s="62">
        <f t="shared" si="12"/>
        <v>1125</v>
      </c>
      <c r="F138" s="67">
        <f t="shared" si="13"/>
        <v>1916</v>
      </c>
    </row>
    <row r="139" spans="1:6" x14ac:dyDescent="0.3">
      <c r="A139" s="12" t="str">
        <f t="shared" si="11"/>
        <v>Professional, technical, and related services</v>
      </c>
      <c r="B139" s="62">
        <f t="shared" si="12"/>
        <v>766</v>
      </c>
      <c r="C139" s="62">
        <f t="shared" si="12"/>
        <v>-17</v>
      </c>
      <c r="D139" s="62" t="str">
        <f t="shared" si="12"/>
        <v>n.c.</v>
      </c>
      <c r="E139" s="62" t="str">
        <f t="shared" si="12"/>
        <v>n.c.</v>
      </c>
      <c r="F139" s="67">
        <f t="shared" si="13"/>
        <v>876</v>
      </c>
    </row>
    <row r="140" spans="1:6" x14ac:dyDescent="0.3">
      <c r="A140" s="13" t="str">
        <f t="shared" si="11"/>
        <v>Audiovisual services</v>
      </c>
      <c r="B140" s="62" t="str">
        <f t="shared" si="12"/>
        <v>n.c.</v>
      </c>
      <c r="C140" s="62" t="str">
        <f t="shared" si="12"/>
        <v>n.c.</v>
      </c>
      <c r="D140" s="62">
        <f t="shared" si="12"/>
        <v>116</v>
      </c>
      <c r="E140" s="62">
        <f t="shared" si="12"/>
        <v>-51</v>
      </c>
      <c r="F140" s="67" t="str">
        <f t="shared" si="13"/>
        <v>n.c.</v>
      </c>
    </row>
    <row r="141" spans="1:6" x14ac:dyDescent="0.3">
      <c r="A141" s="12" t="str">
        <f t="shared" si="11"/>
        <v>Insurance services</v>
      </c>
      <c r="B141" s="62">
        <f t="shared" si="12"/>
        <v>10</v>
      </c>
      <c r="C141" s="62">
        <f t="shared" si="12"/>
        <v>-15</v>
      </c>
      <c r="D141" s="62">
        <f t="shared" si="12"/>
        <v>25</v>
      </c>
      <c r="E141" s="62">
        <f t="shared" si="12"/>
        <v>133</v>
      </c>
      <c r="F141" s="67">
        <f t="shared" si="13"/>
        <v>153</v>
      </c>
    </row>
    <row r="142" spans="1:6" x14ac:dyDescent="0.3">
      <c r="A142" s="13" t="str">
        <f t="shared" si="11"/>
        <v>Telecommunications and information services</v>
      </c>
      <c r="B142" s="62">
        <f t="shared" si="12"/>
        <v>-1</v>
      </c>
      <c r="C142" s="62">
        <f t="shared" si="12"/>
        <v>24</v>
      </c>
      <c r="D142" s="62">
        <f t="shared" si="12"/>
        <v>67</v>
      </c>
      <c r="E142" s="62">
        <f t="shared" si="12"/>
        <v>55</v>
      </c>
      <c r="F142" s="67">
        <f t="shared" si="13"/>
        <v>145</v>
      </c>
    </row>
    <row r="143" spans="1:6" x14ac:dyDescent="0.3">
      <c r="A143" s="12" t="str">
        <f t="shared" si="11"/>
        <v>Construction</v>
      </c>
      <c r="B143" s="62">
        <f t="shared" si="12"/>
        <v>-15</v>
      </c>
      <c r="C143" s="62">
        <f t="shared" si="12"/>
        <v>-7</v>
      </c>
      <c r="D143" s="62">
        <f t="shared" si="12"/>
        <v>0</v>
      </c>
      <c r="E143" s="62" t="str">
        <f t="shared" si="12"/>
        <v>n.c.</v>
      </c>
      <c r="F143" s="67" t="str">
        <f t="shared" si="13"/>
        <v>n.c.</v>
      </c>
    </row>
    <row r="144" spans="1:6" x14ac:dyDescent="0.3">
      <c r="A144" s="13" t="str">
        <f t="shared" si="11"/>
        <v>All other services</v>
      </c>
      <c r="B144" s="62" t="str">
        <f t="shared" si="12"/>
        <v>n.c.</v>
      </c>
      <c r="C144" s="62" t="str">
        <f t="shared" si="12"/>
        <v>n.c.</v>
      </c>
      <c r="D144" s="62" t="str">
        <f t="shared" si="12"/>
        <v>n.c.</v>
      </c>
      <c r="E144" s="62" t="str">
        <f t="shared" si="12"/>
        <v>n.c.</v>
      </c>
      <c r="F144" s="67" t="str">
        <f t="shared" si="13"/>
        <v>n.c.</v>
      </c>
    </row>
    <row r="145" spans="1:6" x14ac:dyDescent="0.3">
      <c r="A145" s="41" t="str">
        <f t="shared" si="11"/>
        <v>Total</v>
      </c>
      <c r="B145" s="62">
        <f t="shared" si="12"/>
        <v>-989</v>
      </c>
      <c r="C145" s="62">
        <f t="shared" si="12"/>
        <v>2521</v>
      </c>
      <c r="D145" s="62">
        <f t="shared" si="12"/>
        <v>4903</v>
      </c>
      <c r="E145" s="62">
        <f t="shared" si="12"/>
        <v>7857</v>
      </c>
      <c r="F145" s="67">
        <f t="shared" si="13"/>
        <v>14292</v>
      </c>
    </row>
    <row r="146" spans="1:6" x14ac:dyDescent="0.3">
      <c r="A146" s="27" t="s">
        <v>149</v>
      </c>
      <c r="B146" s="28"/>
      <c r="C146" s="28"/>
      <c r="D146" s="28"/>
      <c r="E146" s="28"/>
      <c r="F146" s="28"/>
    </row>
    <row r="147" spans="1:6" x14ac:dyDescent="0.3">
      <c r="A147" t="s">
        <v>199</v>
      </c>
    </row>
    <row r="150" spans="1:6" ht="18" thickBot="1" x14ac:dyDescent="0.4">
      <c r="A150" s="25" t="s">
        <v>251</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4">IFERROR((C93-B93)/B93*100,"n.c.")</f>
        <v>-29.413584065322279</v>
      </c>
      <c r="C153" s="44">
        <f t="shared" si="14"/>
        <v>24.853211813162737</v>
      </c>
      <c r="D153" s="44">
        <f t="shared" si="14"/>
        <v>45.539411805994249</v>
      </c>
      <c r="E153" s="44">
        <f t="shared" si="14"/>
        <v>23.293947431878468</v>
      </c>
      <c r="F153" s="44">
        <f t="shared" ref="F153:F165" si="15">IFERROR((F93-B93)/B93*100,"n.c.")</f>
        <v>58.140541878015583</v>
      </c>
    </row>
    <row r="154" spans="1:6" x14ac:dyDescent="0.3">
      <c r="A154" s="49" t="str">
        <f t="shared" ref="A154:A165" si="16">A134</f>
        <v>Research and development services</v>
      </c>
      <c r="B154" s="44">
        <f t="shared" si="14"/>
        <v>-4.097410127560881</v>
      </c>
      <c r="C154" s="44">
        <f t="shared" si="14"/>
        <v>-8.4441757355904876</v>
      </c>
      <c r="D154" s="44" t="str">
        <f t="shared" si="14"/>
        <v>n.c.</v>
      </c>
      <c r="E154" s="44" t="str">
        <f t="shared" si="14"/>
        <v>n.c.</v>
      </c>
      <c r="F154" s="44">
        <f t="shared" si="15"/>
        <v>-10.688055662930035</v>
      </c>
    </row>
    <row r="155" spans="1:6" x14ac:dyDescent="0.3">
      <c r="A155" s="12" t="str">
        <f t="shared" si="16"/>
        <v>Financial services</v>
      </c>
      <c r="B155" s="44">
        <f t="shared" si="14"/>
        <v>-1.2806359019651137</v>
      </c>
      <c r="C155" s="44">
        <f t="shared" si="14"/>
        <v>-6.1507492730932682</v>
      </c>
      <c r="D155" s="44">
        <f t="shared" si="14"/>
        <v>-9.532888465204957E-2</v>
      </c>
      <c r="E155" s="44">
        <f t="shared" si="14"/>
        <v>5.8206106870229011</v>
      </c>
      <c r="F155" s="44">
        <f t="shared" si="15"/>
        <v>-2.0534334290130274</v>
      </c>
    </row>
    <row r="156" spans="1:6" x14ac:dyDescent="0.3">
      <c r="A156" s="13" t="str">
        <f t="shared" si="16"/>
        <v>Computer services</v>
      </c>
      <c r="B156" s="44" t="str">
        <f t="shared" si="14"/>
        <v>n.c.</v>
      </c>
      <c r="C156" s="44">
        <f t="shared" si="14"/>
        <v>13.381995133819952</v>
      </c>
      <c r="D156" s="44">
        <f t="shared" si="14"/>
        <v>-27.01716738197425</v>
      </c>
      <c r="E156" s="44">
        <f t="shared" si="14"/>
        <v>10.761540723316672</v>
      </c>
      <c r="F156" s="44" t="str">
        <f t="shared" si="15"/>
        <v>n.c.</v>
      </c>
    </row>
    <row r="157" spans="1:6" x14ac:dyDescent="0.3">
      <c r="A157" s="12" t="str">
        <f t="shared" si="16"/>
        <v>Air and sea transport services</v>
      </c>
      <c r="B157" s="44">
        <f t="shared" si="14"/>
        <v>33.229398663697104</v>
      </c>
      <c r="C157" s="44">
        <f t="shared" si="14"/>
        <v>3.075894349715814</v>
      </c>
      <c r="D157" s="44">
        <f t="shared" si="14"/>
        <v>-1.8812844631852093</v>
      </c>
      <c r="E157" s="44">
        <f t="shared" si="14"/>
        <v>17.322314049586776</v>
      </c>
      <c r="F157" s="44">
        <f t="shared" si="15"/>
        <v>58.084632516703785</v>
      </c>
    </row>
    <row r="158" spans="1:6" x14ac:dyDescent="0.3">
      <c r="A158" s="13" t="str">
        <f t="shared" si="16"/>
        <v>Maintenance and repair services</v>
      </c>
      <c r="B158" s="44">
        <f t="shared" si="14"/>
        <v>-16.788321167883211</v>
      </c>
      <c r="C158" s="44">
        <f t="shared" si="14"/>
        <v>69.824561403508767</v>
      </c>
      <c r="D158" s="44">
        <f t="shared" si="14"/>
        <v>11.62190082644628</v>
      </c>
      <c r="E158" s="44">
        <f t="shared" si="14"/>
        <v>52.059231837112449</v>
      </c>
      <c r="F158" s="44">
        <f t="shared" si="15"/>
        <v>139.85401459854015</v>
      </c>
    </row>
    <row r="159" spans="1:6" x14ac:dyDescent="0.3">
      <c r="A159" s="12" t="str">
        <f t="shared" si="16"/>
        <v>Professional, technical, and related services</v>
      </c>
      <c r="B159" s="44">
        <f t="shared" si="14"/>
        <v>37.347635299853735</v>
      </c>
      <c r="C159" s="44">
        <f t="shared" si="14"/>
        <v>-0.60347887823926161</v>
      </c>
      <c r="D159" s="44" t="str">
        <f t="shared" si="14"/>
        <v>n.c.</v>
      </c>
      <c r="E159" s="44" t="str">
        <f t="shared" si="14"/>
        <v>n.c.</v>
      </c>
      <c r="F159" s="44">
        <f t="shared" si="15"/>
        <v>42.71087274500244</v>
      </c>
    </row>
    <row r="160" spans="1:6" x14ac:dyDescent="0.3">
      <c r="A160" s="13" t="str">
        <f t="shared" si="16"/>
        <v>Audiovisual services</v>
      </c>
      <c r="B160" s="44" t="str">
        <f t="shared" si="14"/>
        <v>n.c.</v>
      </c>
      <c r="C160" s="44" t="str">
        <f t="shared" si="14"/>
        <v>n.c.</v>
      </c>
      <c r="D160" s="44">
        <f t="shared" si="14"/>
        <v>18.068535825545169</v>
      </c>
      <c r="E160" s="44">
        <f t="shared" si="14"/>
        <v>-6.7282321899736157</v>
      </c>
      <c r="F160" s="44" t="str">
        <f t="shared" si="15"/>
        <v>n.c.</v>
      </c>
    </row>
    <row r="161" spans="1:11" x14ac:dyDescent="0.3">
      <c r="A161" s="12" t="str">
        <f t="shared" si="16"/>
        <v>Insurance services</v>
      </c>
      <c r="B161" s="44">
        <f t="shared" si="14"/>
        <v>3.1446540880503147</v>
      </c>
      <c r="C161" s="44">
        <f t="shared" si="14"/>
        <v>-4.5731707317073171</v>
      </c>
      <c r="D161" s="44">
        <f t="shared" si="14"/>
        <v>7.9872204472843444</v>
      </c>
      <c r="E161" s="44">
        <f t="shared" si="14"/>
        <v>39.349112426035504</v>
      </c>
      <c r="F161" s="44">
        <f t="shared" si="15"/>
        <v>48.113207547169814</v>
      </c>
    </row>
    <row r="162" spans="1:11" x14ac:dyDescent="0.3">
      <c r="A162" s="13" t="str">
        <f t="shared" si="16"/>
        <v>Telecommunications and information services</v>
      </c>
      <c r="B162" s="44">
        <f t="shared" si="14"/>
        <v>-0.3289473684210526</v>
      </c>
      <c r="C162" s="44">
        <f t="shared" si="14"/>
        <v>7.9207920792079207</v>
      </c>
      <c r="D162" s="44">
        <f t="shared" si="14"/>
        <v>20.489296636085626</v>
      </c>
      <c r="E162" s="44">
        <f t="shared" si="14"/>
        <v>13.959390862944163</v>
      </c>
      <c r="F162" s="44">
        <f t="shared" si="15"/>
        <v>47.69736842105263</v>
      </c>
    </row>
    <row r="163" spans="1:11" x14ac:dyDescent="0.3">
      <c r="A163" s="12" t="str">
        <f t="shared" si="16"/>
        <v>Construction</v>
      </c>
      <c r="B163" s="44">
        <f t="shared" si="14"/>
        <v>-55.555555555555557</v>
      </c>
      <c r="C163" s="44">
        <f t="shared" si="14"/>
        <v>-58.333333333333336</v>
      </c>
      <c r="D163" s="44">
        <f t="shared" si="14"/>
        <v>0</v>
      </c>
      <c r="E163" s="44" t="str">
        <f t="shared" si="14"/>
        <v>n.c.</v>
      </c>
      <c r="F163" s="44" t="str">
        <f t="shared" si="15"/>
        <v>n.c.</v>
      </c>
    </row>
    <row r="164" spans="1:11" x14ac:dyDescent="0.3">
      <c r="A164" s="13" t="str">
        <f t="shared" si="16"/>
        <v>All other services</v>
      </c>
      <c r="B164" s="44" t="str">
        <f t="shared" si="14"/>
        <v>n.c.</v>
      </c>
      <c r="C164" s="44" t="str">
        <f t="shared" si="14"/>
        <v>n.c.</v>
      </c>
      <c r="D164" s="44" t="str">
        <f t="shared" si="14"/>
        <v>n.c.</v>
      </c>
      <c r="E164" s="44" t="str">
        <f t="shared" si="14"/>
        <v>n.c.</v>
      </c>
      <c r="F164" s="44" t="str">
        <f t="shared" si="15"/>
        <v>n.c.</v>
      </c>
    </row>
    <row r="165" spans="1:11" x14ac:dyDescent="0.3">
      <c r="A165" s="41" t="str">
        <f t="shared" si="16"/>
        <v>Total</v>
      </c>
      <c r="B165" s="44">
        <f t="shared" si="14"/>
        <v>-2.4280067758328627</v>
      </c>
      <c r="C165" s="44">
        <f t="shared" si="14"/>
        <v>6.343095813204509</v>
      </c>
      <c r="D165" s="44">
        <f t="shared" si="14"/>
        <v>11.600615166213178</v>
      </c>
      <c r="E165" s="44">
        <f t="shared" si="14"/>
        <v>16.657479647218455</v>
      </c>
      <c r="F165" s="44">
        <f t="shared" si="15"/>
        <v>35.087030172096334</v>
      </c>
    </row>
    <row r="166" spans="1:11" x14ac:dyDescent="0.3">
      <c r="A166" s="27" t="s">
        <v>149</v>
      </c>
      <c r="B166" s="50"/>
      <c r="C166" s="50"/>
      <c r="D166" s="50"/>
      <c r="E166" s="50"/>
      <c r="F166" s="50"/>
    </row>
    <row r="167" spans="1:11" x14ac:dyDescent="0.3">
      <c r="A167" t="s">
        <v>199</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2C4F8-6289-4514-867B-543A45FE4023}">
  <sheetPr>
    <tabColor theme="4" tint="-0.499984740745262"/>
    <pageSetUpPr fitToPage="1"/>
  </sheetPr>
  <dimension ref="A1:K173"/>
  <sheetViews>
    <sheetView zoomScale="85" zoomScaleNormal="85" workbookViewId="0">
      <pane ySplit="3" topLeftCell="A42" activePane="bottomLeft" state="frozen"/>
      <selection pane="bottomLeft" activeCell="F104" sqref="F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35</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252</v>
      </c>
      <c r="B6" s="14"/>
      <c r="C6" s="14"/>
      <c r="D6" s="14"/>
      <c r="E6" s="14"/>
      <c r="F6" s="14"/>
      <c r="G6" s="14"/>
      <c r="H6" s="14"/>
      <c r="I6" s="14"/>
      <c r="J6" s="14"/>
      <c r="K6" s="14"/>
    </row>
    <row r="8" spans="1:11" ht="18" thickBot="1" x14ac:dyDescent="0.4">
      <c r="A8" s="25" t="s">
        <v>253</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131</v>
      </c>
      <c r="B11" s="61">
        <v>1867</v>
      </c>
      <c r="C11" s="61">
        <v>2022</v>
      </c>
      <c r="D11" s="61">
        <v>2229</v>
      </c>
      <c r="E11" s="61">
        <v>2723</v>
      </c>
      <c r="F11" s="60">
        <v>2809</v>
      </c>
    </row>
    <row r="12" spans="1:11" x14ac:dyDescent="0.3">
      <c r="A12" s="33" t="s">
        <v>162</v>
      </c>
      <c r="B12" s="62">
        <v>2629</v>
      </c>
      <c r="C12" s="62">
        <v>2362</v>
      </c>
      <c r="D12" s="62">
        <v>2231</v>
      </c>
      <c r="E12" s="62">
        <v>2310</v>
      </c>
      <c r="F12" s="67">
        <v>2663</v>
      </c>
    </row>
    <row r="13" spans="1:11" x14ac:dyDescent="0.3">
      <c r="A13" s="12" t="s">
        <v>52</v>
      </c>
      <c r="B13" s="61" t="s">
        <v>169</v>
      </c>
      <c r="C13" s="61" t="s">
        <v>169</v>
      </c>
      <c r="D13" s="61">
        <v>1079</v>
      </c>
      <c r="E13" s="61">
        <v>1251</v>
      </c>
      <c r="F13" s="60">
        <v>2182</v>
      </c>
    </row>
    <row r="14" spans="1:11" x14ac:dyDescent="0.3">
      <c r="A14" s="33" t="s">
        <v>130</v>
      </c>
      <c r="B14" s="59">
        <v>254</v>
      </c>
      <c r="C14" s="59">
        <v>212</v>
      </c>
      <c r="D14" s="59">
        <v>1179</v>
      </c>
      <c r="E14" s="59">
        <v>1595</v>
      </c>
      <c r="F14" s="59">
        <v>1663</v>
      </c>
    </row>
    <row r="15" spans="1:11" x14ac:dyDescent="0.3">
      <c r="A15" s="12" t="s">
        <v>55</v>
      </c>
      <c r="B15" s="61">
        <v>1012</v>
      </c>
      <c r="C15" s="61">
        <v>1174</v>
      </c>
      <c r="D15" s="61">
        <v>1220</v>
      </c>
      <c r="E15" s="61">
        <v>852</v>
      </c>
      <c r="F15" s="60">
        <v>1208</v>
      </c>
    </row>
    <row r="16" spans="1:11" x14ac:dyDescent="0.3">
      <c r="A16" s="33" t="s">
        <v>161</v>
      </c>
      <c r="B16" s="59">
        <v>1159</v>
      </c>
      <c r="C16" s="59">
        <v>1281</v>
      </c>
      <c r="D16" s="59">
        <v>760</v>
      </c>
      <c r="E16" s="59">
        <v>883</v>
      </c>
      <c r="F16" s="59" t="s">
        <v>169</v>
      </c>
    </row>
    <row r="17" spans="1:6" x14ac:dyDescent="0.3">
      <c r="A17" s="12" t="s">
        <v>153</v>
      </c>
      <c r="B17" s="61">
        <v>1045</v>
      </c>
      <c r="C17" s="61">
        <v>955</v>
      </c>
      <c r="D17" s="61">
        <v>282</v>
      </c>
      <c r="E17" s="61">
        <v>270</v>
      </c>
      <c r="F17" s="60">
        <v>311</v>
      </c>
    </row>
    <row r="18" spans="1:6" x14ac:dyDescent="0.3">
      <c r="A18" s="33" t="s">
        <v>58</v>
      </c>
      <c r="B18" s="59">
        <v>81</v>
      </c>
      <c r="C18" s="59">
        <v>91</v>
      </c>
      <c r="D18" s="59">
        <v>60</v>
      </c>
      <c r="E18" s="59">
        <v>65</v>
      </c>
      <c r="F18" s="59">
        <v>66</v>
      </c>
    </row>
    <row r="19" spans="1:6" x14ac:dyDescent="0.3">
      <c r="A19" s="12" t="s">
        <v>154</v>
      </c>
      <c r="B19" s="61">
        <v>124</v>
      </c>
      <c r="C19" s="61">
        <v>185</v>
      </c>
      <c r="D19" s="61" t="s">
        <v>169</v>
      </c>
      <c r="E19" s="61" t="s">
        <v>169</v>
      </c>
      <c r="F19" s="61" t="s">
        <v>169</v>
      </c>
    </row>
    <row r="20" spans="1:6" x14ac:dyDescent="0.3">
      <c r="A20" s="33" t="s">
        <v>134</v>
      </c>
      <c r="B20" s="59" t="s">
        <v>169</v>
      </c>
      <c r="C20" s="59" t="s">
        <v>169</v>
      </c>
      <c r="D20" s="59" t="s">
        <v>169</v>
      </c>
      <c r="E20" s="59" t="s">
        <v>169</v>
      </c>
      <c r="F20" s="59" t="s">
        <v>169</v>
      </c>
    </row>
    <row r="21" spans="1:6" x14ac:dyDescent="0.3">
      <c r="A21" s="12" t="s">
        <v>137</v>
      </c>
      <c r="B21" s="61">
        <v>0</v>
      </c>
      <c r="C21" s="61">
        <v>0</v>
      </c>
      <c r="D21" s="61">
        <v>0</v>
      </c>
      <c r="E21" s="61">
        <v>0</v>
      </c>
      <c r="F21" s="61" t="s">
        <v>169</v>
      </c>
    </row>
    <row r="22" spans="1:6" x14ac:dyDescent="0.3">
      <c r="A22" s="33" t="s">
        <v>138</v>
      </c>
      <c r="B22" s="59" t="s">
        <v>169</v>
      </c>
      <c r="C22" s="59" t="s">
        <v>169</v>
      </c>
      <c r="D22" s="59" t="s">
        <v>169</v>
      </c>
      <c r="E22" s="59" t="s">
        <v>169</v>
      </c>
      <c r="F22" s="59" t="s">
        <v>169</v>
      </c>
    </row>
    <row r="23" spans="1:6" x14ac:dyDescent="0.3">
      <c r="A23" s="41" t="s">
        <v>77</v>
      </c>
      <c r="B23" s="61">
        <v>9673</v>
      </c>
      <c r="C23" s="61">
        <v>10383</v>
      </c>
      <c r="D23" s="61">
        <v>11058</v>
      </c>
      <c r="E23" s="61">
        <v>12605</v>
      </c>
      <c r="F23" s="61">
        <v>16230</v>
      </c>
    </row>
    <row r="24" spans="1:6" x14ac:dyDescent="0.3">
      <c r="A24" s="27" t="s">
        <v>149</v>
      </c>
      <c r="B24" s="28"/>
      <c r="C24" s="28"/>
      <c r="D24" s="28"/>
      <c r="E24" s="28"/>
      <c r="F24" s="28"/>
    </row>
    <row r="25" spans="1:6" x14ac:dyDescent="0.3">
      <c r="A25" s="47" t="s">
        <v>254</v>
      </c>
      <c r="B25" s="48"/>
      <c r="C25" s="48"/>
      <c r="D25" s="48"/>
      <c r="E25" s="48"/>
      <c r="F25" s="48"/>
    </row>
    <row r="28" spans="1:6" ht="18" thickBot="1" x14ac:dyDescent="0.4">
      <c r="A28" s="25" t="s">
        <v>255</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Professional, technical, and related services</v>
      </c>
      <c r="B31" s="43">
        <f t="shared" ref="B31:F43" si="1">IFERROR(B11/B$23*100, "n.c.")</f>
        <v>19.301147524035976</v>
      </c>
      <c r="C31" s="43">
        <f t="shared" si="1"/>
        <v>19.474140421843398</v>
      </c>
      <c r="D31" s="43">
        <f t="shared" si="1"/>
        <v>20.157352143244708</v>
      </c>
      <c r="E31" s="43">
        <f t="shared" si="1"/>
        <v>21.602538675128919</v>
      </c>
      <c r="F31" s="43">
        <f t="shared" si="1"/>
        <v>17.307455329636475</v>
      </c>
    </row>
    <row r="32" spans="1:6" x14ac:dyDescent="0.3">
      <c r="A32" s="49" t="str">
        <f t="shared" si="0"/>
        <v>Financial services</v>
      </c>
      <c r="B32" s="44">
        <f t="shared" si="1"/>
        <v>27.178744960198493</v>
      </c>
      <c r="C32" s="44">
        <f t="shared" si="1"/>
        <v>22.74872387556583</v>
      </c>
      <c r="D32" s="44">
        <f t="shared" si="1"/>
        <v>20.175438596491226</v>
      </c>
      <c r="E32" s="44">
        <f t="shared" si="1"/>
        <v>18.32606108687029</v>
      </c>
      <c r="F32" s="44">
        <f t="shared" si="1"/>
        <v>16.407886629698091</v>
      </c>
    </row>
    <row r="33" spans="1:6" x14ac:dyDescent="0.3">
      <c r="A33" s="12" t="str">
        <f t="shared" si="0"/>
        <v>Computer services</v>
      </c>
      <c r="B33" s="43" t="str">
        <f t="shared" si="1"/>
        <v>n.c.</v>
      </c>
      <c r="C33" s="43" t="str">
        <f t="shared" si="1"/>
        <v>n.c.</v>
      </c>
      <c r="D33" s="43">
        <f t="shared" si="1"/>
        <v>9.7576415264966538</v>
      </c>
      <c r="E33" s="43">
        <f t="shared" si="1"/>
        <v>9.9246330821102742</v>
      </c>
      <c r="F33" s="43">
        <f t="shared" si="1"/>
        <v>13.444239063462723</v>
      </c>
    </row>
    <row r="34" spans="1:6" x14ac:dyDescent="0.3">
      <c r="A34" s="13" t="str">
        <f t="shared" si="0"/>
        <v>Travel and passenger fares</v>
      </c>
      <c r="B34" s="44">
        <f t="shared" si="1"/>
        <v>2.6258658120541711</v>
      </c>
      <c r="C34" s="44">
        <f t="shared" si="1"/>
        <v>2.0417990946739866</v>
      </c>
      <c r="D34" s="44">
        <f t="shared" si="1"/>
        <v>10.661964188822571</v>
      </c>
      <c r="E34" s="44">
        <f t="shared" si="1"/>
        <v>12.653708845696151</v>
      </c>
      <c r="F34" s="44">
        <f t="shared" si="1"/>
        <v>10.246457178065311</v>
      </c>
    </row>
    <row r="35" spans="1:6" x14ac:dyDescent="0.3">
      <c r="A35" s="12" t="str">
        <f t="shared" si="0"/>
        <v>Air and sea transport services</v>
      </c>
      <c r="B35" s="43">
        <f t="shared" si="1"/>
        <v>10.462111030704021</v>
      </c>
      <c r="C35" s="43">
        <f t="shared" si="1"/>
        <v>11.306944043147453</v>
      </c>
      <c r="D35" s="43">
        <f t="shared" si="1"/>
        <v>11.032736480376199</v>
      </c>
      <c r="E35" s="43">
        <f t="shared" si="1"/>
        <v>6.759222530741769</v>
      </c>
      <c r="F35" s="43">
        <f t="shared" si="1"/>
        <v>7.4430067775723971</v>
      </c>
    </row>
    <row r="36" spans="1:6" x14ac:dyDescent="0.3">
      <c r="A36" s="13" t="str">
        <f t="shared" si="0"/>
        <v>Research and development services</v>
      </c>
      <c r="B36" s="44">
        <f t="shared" si="1"/>
        <v>11.981805024294427</v>
      </c>
      <c r="C36" s="44">
        <f t="shared" si="1"/>
        <v>12.337474718289512</v>
      </c>
      <c r="D36" s="44">
        <f t="shared" si="1"/>
        <v>6.8728522336769764</v>
      </c>
      <c r="E36" s="44">
        <f t="shared" si="1"/>
        <v>7.0051566838556125</v>
      </c>
      <c r="F36" s="44" t="str">
        <f t="shared" si="1"/>
        <v>n.c.</v>
      </c>
    </row>
    <row r="37" spans="1:6" x14ac:dyDescent="0.3">
      <c r="A37" s="12" t="str">
        <f t="shared" si="0"/>
        <v>Maintenance and repair services</v>
      </c>
      <c r="B37" s="43">
        <f t="shared" si="1"/>
        <v>10.803266825183501</v>
      </c>
      <c r="C37" s="43">
        <f t="shared" si="1"/>
        <v>9.1977270538380047</v>
      </c>
      <c r="D37" s="43">
        <f t="shared" si="1"/>
        <v>2.5501899077590884</v>
      </c>
      <c r="E37" s="43">
        <f t="shared" si="1"/>
        <v>2.1420071400238001</v>
      </c>
      <c r="F37" s="43">
        <f t="shared" si="1"/>
        <v>1.9162045594577941</v>
      </c>
    </row>
    <row r="38" spans="1:6" x14ac:dyDescent="0.3">
      <c r="A38" s="13" t="str">
        <f t="shared" si="0"/>
        <v>Insurance services</v>
      </c>
      <c r="B38" s="44">
        <f t="shared" si="1"/>
        <v>0.83738240463144842</v>
      </c>
      <c r="C38" s="44">
        <f t="shared" si="1"/>
        <v>0.87643263026100349</v>
      </c>
      <c r="D38" s="44">
        <f t="shared" si="1"/>
        <v>0.54259359739555069</v>
      </c>
      <c r="E38" s="44">
        <f t="shared" si="1"/>
        <v>0.51566838556128514</v>
      </c>
      <c r="F38" s="44">
        <f t="shared" si="1"/>
        <v>0.40665434380776339</v>
      </c>
    </row>
    <row r="39" spans="1:6" x14ac:dyDescent="0.3">
      <c r="A39" s="12" t="str">
        <f t="shared" si="0"/>
        <v>Telecommunications and information services</v>
      </c>
      <c r="B39" s="43">
        <f t="shared" si="1"/>
        <v>1.2819187428925876</v>
      </c>
      <c r="C39" s="43">
        <f t="shared" si="1"/>
        <v>1.7817586439372048</v>
      </c>
      <c r="D39" s="43" t="str">
        <f t="shared" si="1"/>
        <v>n.c.</v>
      </c>
      <c r="E39" s="43" t="str">
        <f t="shared" si="1"/>
        <v>n.c.</v>
      </c>
      <c r="F39" s="43" t="str">
        <f t="shared" si="1"/>
        <v>n.c.</v>
      </c>
    </row>
    <row r="40" spans="1:6" x14ac:dyDescent="0.3">
      <c r="A40" s="13" t="str">
        <f t="shared" si="0"/>
        <v>Audiovisual services</v>
      </c>
      <c r="B40" s="44" t="str">
        <f t="shared" si="1"/>
        <v>n.c.</v>
      </c>
      <c r="C40" s="44" t="str">
        <f t="shared" si="1"/>
        <v>n.c.</v>
      </c>
      <c r="D40" s="44" t="str">
        <f t="shared" si="1"/>
        <v>n.c.</v>
      </c>
      <c r="E40" s="44" t="str">
        <f t="shared" si="1"/>
        <v>n.c.</v>
      </c>
      <c r="F40" s="44" t="str">
        <f t="shared" si="1"/>
        <v>n.c.</v>
      </c>
    </row>
    <row r="41" spans="1:6" x14ac:dyDescent="0.3">
      <c r="A41" s="12" t="str">
        <f t="shared" si="0"/>
        <v>Construction</v>
      </c>
      <c r="B41" s="43">
        <f t="shared" si="1"/>
        <v>0</v>
      </c>
      <c r="C41" s="43">
        <f t="shared" si="1"/>
        <v>0</v>
      </c>
      <c r="D41" s="43">
        <f t="shared" si="1"/>
        <v>0</v>
      </c>
      <c r="E41" s="43">
        <f t="shared" si="1"/>
        <v>0</v>
      </c>
      <c r="F41" s="43" t="str">
        <f t="shared" si="1"/>
        <v>n.c.</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s="47" t="s">
        <v>254</v>
      </c>
    </row>
    <row r="46" spans="1:6" x14ac:dyDescent="0.3">
      <c r="A46" s="47"/>
    </row>
    <row r="48" spans="1:6" ht="18" thickBot="1" x14ac:dyDescent="0.4">
      <c r="A48" s="25" t="s">
        <v>256</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Professional, technical, and related services</v>
      </c>
      <c r="B51" s="62">
        <f t="shared" ref="B51:E63" si="3">IFERROR(C11-B11,"n.c.")</f>
        <v>155</v>
      </c>
      <c r="C51" s="62">
        <f t="shared" si="3"/>
        <v>207</v>
      </c>
      <c r="D51" s="62">
        <f t="shared" si="3"/>
        <v>494</v>
      </c>
      <c r="E51" s="62">
        <f t="shared" si="3"/>
        <v>86</v>
      </c>
      <c r="F51" s="67">
        <f t="shared" ref="F51:F63" si="4">IFERROR(F11-B11,"n.c.")</f>
        <v>942</v>
      </c>
    </row>
    <row r="52" spans="1:6" x14ac:dyDescent="0.3">
      <c r="A52" s="49" t="str">
        <f t="shared" si="2"/>
        <v>Financial services</v>
      </c>
      <c r="B52" s="62">
        <f t="shared" si="3"/>
        <v>-267</v>
      </c>
      <c r="C52" s="62">
        <f t="shared" si="3"/>
        <v>-131</v>
      </c>
      <c r="D52" s="62">
        <f t="shared" si="3"/>
        <v>79</v>
      </c>
      <c r="E52" s="62">
        <f t="shared" si="3"/>
        <v>353</v>
      </c>
      <c r="F52" s="67">
        <f t="shared" si="4"/>
        <v>34</v>
      </c>
    </row>
    <row r="53" spans="1:6" x14ac:dyDescent="0.3">
      <c r="A53" s="12" t="str">
        <f t="shared" si="2"/>
        <v>Computer services</v>
      </c>
      <c r="B53" s="62" t="str">
        <f t="shared" si="3"/>
        <v>n.c.</v>
      </c>
      <c r="C53" s="62" t="str">
        <f t="shared" si="3"/>
        <v>n.c.</v>
      </c>
      <c r="D53" s="62">
        <f t="shared" si="3"/>
        <v>172</v>
      </c>
      <c r="E53" s="62">
        <f t="shared" si="3"/>
        <v>931</v>
      </c>
      <c r="F53" s="67" t="str">
        <f t="shared" si="4"/>
        <v>n.c.</v>
      </c>
    </row>
    <row r="54" spans="1:6" x14ac:dyDescent="0.3">
      <c r="A54" s="13" t="str">
        <f t="shared" si="2"/>
        <v>Travel and passenger fares</v>
      </c>
      <c r="B54" s="62">
        <f t="shared" si="3"/>
        <v>-42</v>
      </c>
      <c r="C54" s="62">
        <f t="shared" si="3"/>
        <v>967</v>
      </c>
      <c r="D54" s="62">
        <f t="shared" si="3"/>
        <v>416</v>
      </c>
      <c r="E54" s="62">
        <f t="shared" si="3"/>
        <v>68</v>
      </c>
      <c r="F54" s="67">
        <f t="shared" si="4"/>
        <v>1409</v>
      </c>
    </row>
    <row r="55" spans="1:6" x14ac:dyDescent="0.3">
      <c r="A55" s="12" t="str">
        <f t="shared" si="2"/>
        <v>Air and sea transport services</v>
      </c>
      <c r="B55" s="62">
        <f t="shared" si="3"/>
        <v>162</v>
      </c>
      <c r="C55" s="62">
        <f t="shared" si="3"/>
        <v>46</v>
      </c>
      <c r="D55" s="62">
        <f t="shared" si="3"/>
        <v>-368</v>
      </c>
      <c r="E55" s="62">
        <f t="shared" si="3"/>
        <v>356</v>
      </c>
      <c r="F55" s="67">
        <f t="shared" si="4"/>
        <v>196</v>
      </c>
    </row>
    <row r="56" spans="1:6" x14ac:dyDescent="0.3">
      <c r="A56" s="13" t="str">
        <f t="shared" si="2"/>
        <v>Research and development services</v>
      </c>
      <c r="B56" s="62">
        <f t="shared" si="3"/>
        <v>122</v>
      </c>
      <c r="C56" s="62">
        <f t="shared" si="3"/>
        <v>-521</v>
      </c>
      <c r="D56" s="62">
        <f t="shared" si="3"/>
        <v>123</v>
      </c>
      <c r="E56" s="62" t="str">
        <f t="shared" si="3"/>
        <v>n.c.</v>
      </c>
      <c r="F56" s="67" t="str">
        <f t="shared" si="4"/>
        <v>n.c.</v>
      </c>
    </row>
    <row r="57" spans="1:6" x14ac:dyDescent="0.3">
      <c r="A57" s="12" t="str">
        <f t="shared" si="2"/>
        <v>Maintenance and repair services</v>
      </c>
      <c r="B57" s="62">
        <f t="shared" si="3"/>
        <v>-90</v>
      </c>
      <c r="C57" s="62">
        <f t="shared" si="3"/>
        <v>-673</v>
      </c>
      <c r="D57" s="62">
        <f t="shared" si="3"/>
        <v>-12</v>
      </c>
      <c r="E57" s="62">
        <f t="shared" si="3"/>
        <v>41</v>
      </c>
      <c r="F57" s="67">
        <f t="shared" si="4"/>
        <v>-734</v>
      </c>
    </row>
    <row r="58" spans="1:6" x14ac:dyDescent="0.3">
      <c r="A58" s="13" t="str">
        <f t="shared" si="2"/>
        <v>Insurance services</v>
      </c>
      <c r="B58" s="62">
        <f t="shared" si="3"/>
        <v>10</v>
      </c>
      <c r="C58" s="62">
        <f t="shared" si="3"/>
        <v>-31</v>
      </c>
      <c r="D58" s="62">
        <f t="shared" si="3"/>
        <v>5</v>
      </c>
      <c r="E58" s="62">
        <f t="shared" si="3"/>
        <v>1</v>
      </c>
      <c r="F58" s="67">
        <f t="shared" si="4"/>
        <v>-15</v>
      </c>
    </row>
    <row r="59" spans="1:6" x14ac:dyDescent="0.3">
      <c r="A59" s="12" t="str">
        <f t="shared" si="2"/>
        <v>Telecommunications and information services</v>
      </c>
      <c r="B59" s="62">
        <f t="shared" si="3"/>
        <v>61</v>
      </c>
      <c r="C59" s="62" t="str">
        <f t="shared" si="3"/>
        <v>n.c.</v>
      </c>
      <c r="D59" s="62" t="str">
        <f t="shared" si="3"/>
        <v>n.c.</v>
      </c>
      <c r="E59" s="62" t="str">
        <f t="shared" si="3"/>
        <v>n.c.</v>
      </c>
      <c r="F59" s="67" t="str">
        <f t="shared" si="4"/>
        <v>n.c.</v>
      </c>
    </row>
    <row r="60" spans="1:6" x14ac:dyDescent="0.3">
      <c r="A60" s="13" t="str">
        <f t="shared" si="2"/>
        <v>Audiovisual services</v>
      </c>
      <c r="B60" s="62" t="str">
        <f t="shared" si="3"/>
        <v>n.c.</v>
      </c>
      <c r="C60" s="62" t="str">
        <f t="shared" si="3"/>
        <v>n.c.</v>
      </c>
      <c r="D60" s="62" t="str">
        <f t="shared" si="3"/>
        <v>n.c.</v>
      </c>
      <c r="E60" s="62" t="str">
        <f t="shared" si="3"/>
        <v>n.c.</v>
      </c>
      <c r="F60" s="67" t="str">
        <f t="shared" si="4"/>
        <v>n.c.</v>
      </c>
    </row>
    <row r="61" spans="1:6" x14ac:dyDescent="0.3">
      <c r="A61" s="12" t="str">
        <f t="shared" si="2"/>
        <v>Construction</v>
      </c>
      <c r="B61" s="62">
        <f t="shared" si="3"/>
        <v>0</v>
      </c>
      <c r="C61" s="62">
        <f t="shared" si="3"/>
        <v>0</v>
      </c>
      <c r="D61" s="62">
        <f t="shared" si="3"/>
        <v>0</v>
      </c>
      <c r="E61" s="62" t="str">
        <f t="shared" si="3"/>
        <v>n.c.</v>
      </c>
      <c r="F61" s="67" t="str">
        <f t="shared" si="4"/>
        <v>n.c.</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710</v>
      </c>
      <c r="C63" s="62">
        <f t="shared" si="3"/>
        <v>675</v>
      </c>
      <c r="D63" s="62">
        <f t="shared" si="3"/>
        <v>1547</v>
      </c>
      <c r="E63" s="62">
        <f t="shared" si="3"/>
        <v>3625</v>
      </c>
      <c r="F63" s="67">
        <f t="shared" si="4"/>
        <v>6557</v>
      </c>
    </row>
    <row r="64" spans="1:6" x14ac:dyDescent="0.3">
      <c r="A64" s="27" t="s">
        <v>149</v>
      </c>
      <c r="B64" s="28"/>
      <c r="C64" s="28"/>
      <c r="D64" s="28"/>
      <c r="E64" s="28"/>
      <c r="F64" s="28"/>
    </row>
    <row r="65" spans="1:6" x14ac:dyDescent="0.3">
      <c r="A65" s="47" t="s">
        <v>254</v>
      </c>
    </row>
    <row r="66" spans="1:6" x14ac:dyDescent="0.3">
      <c r="A66" s="47"/>
    </row>
    <row r="68" spans="1:6" ht="18" thickBot="1" x14ac:dyDescent="0.4">
      <c r="A68" s="25" t="s">
        <v>257</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Professional, technical, and related services</v>
      </c>
      <c r="B71" s="44">
        <f t="shared" ref="B71:E83" si="6">IFERROR((C11-B11)/B11*100,"n.c.")</f>
        <v>8.3020889126941633</v>
      </c>
      <c r="C71" s="44">
        <f t="shared" si="6"/>
        <v>10.237388724035608</v>
      </c>
      <c r="D71" s="44">
        <f t="shared" si="6"/>
        <v>22.162404665769404</v>
      </c>
      <c r="E71" s="44">
        <f t="shared" si="6"/>
        <v>3.1582813073815643</v>
      </c>
      <c r="F71" s="44">
        <f t="shared" ref="F71:F83" si="7">IFERROR((F11-B11)/B11*100,"n.c.")</f>
        <v>50.45527584359936</v>
      </c>
    </row>
    <row r="72" spans="1:6" x14ac:dyDescent="0.3">
      <c r="A72" s="49" t="str">
        <f t="shared" si="5"/>
        <v>Financial services</v>
      </c>
      <c r="B72" s="44">
        <f t="shared" si="6"/>
        <v>-10.155952833777102</v>
      </c>
      <c r="C72" s="44">
        <f t="shared" si="6"/>
        <v>-5.5461473327688404</v>
      </c>
      <c r="D72" s="44">
        <f t="shared" si="6"/>
        <v>3.5410129986553116</v>
      </c>
      <c r="E72" s="44">
        <f t="shared" si="6"/>
        <v>15.281385281385282</v>
      </c>
      <c r="F72" s="44">
        <f t="shared" si="7"/>
        <v>1.2932674020540129</v>
      </c>
    </row>
    <row r="73" spans="1:6" x14ac:dyDescent="0.3">
      <c r="A73" s="12" t="str">
        <f t="shared" si="5"/>
        <v>Computer services</v>
      </c>
      <c r="B73" s="44" t="str">
        <f t="shared" si="6"/>
        <v>n.c.</v>
      </c>
      <c r="C73" s="44" t="str">
        <f t="shared" si="6"/>
        <v>n.c.</v>
      </c>
      <c r="D73" s="44">
        <f t="shared" si="6"/>
        <v>15.940685820203893</v>
      </c>
      <c r="E73" s="44">
        <f t="shared" si="6"/>
        <v>74.420463629096716</v>
      </c>
      <c r="F73" s="44" t="str">
        <f t="shared" si="7"/>
        <v>n.c.</v>
      </c>
    </row>
    <row r="74" spans="1:6" x14ac:dyDescent="0.3">
      <c r="A74" s="13" t="str">
        <f t="shared" si="5"/>
        <v>Travel and passenger fares</v>
      </c>
      <c r="B74" s="44">
        <f t="shared" si="6"/>
        <v>-16.535433070866144</v>
      </c>
      <c r="C74" s="44">
        <f t="shared" si="6"/>
        <v>456.13207547169804</v>
      </c>
      <c r="D74" s="44">
        <f t="shared" si="6"/>
        <v>35.28413910093299</v>
      </c>
      <c r="E74" s="44">
        <f t="shared" si="6"/>
        <v>4.2633228840125392</v>
      </c>
      <c r="F74" s="44">
        <f t="shared" si="7"/>
        <v>554.72440944881885</v>
      </c>
    </row>
    <row r="75" spans="1:6" x14ac:dyDescent="0.3">
      <c r="A75" s="12" t="str">
        <f t="shared" si="5"/>
        <v>Air and sea transport services</v>
      </c>
      <c r="B75" s="44">
        <f t="shared" si="6"/>
        <v>16.007905138339922</v>
      </c>
      <c r="C75" s="44">
        <f t="shared" si="6"/>
        <v>3.9182282793867125</v>
      </c>
      <c r="D75" s="44">
        <f t="shared" si="6"/>
        <v>-30.16393442622951</v>
      </c>
      <c r="E75" s="44">
        <f t="shared" si="6"/>
        <v>41.784037558685441</v>
      </c>
      <c r="F75" s="44">
        <f t="shared" si="7"/>
        <v>19.367588932806324</v>
      </c>
    </row>
    <row r="76" spans="1:6" x14ac:dyDescent="0.3">
      <c r="A76" s="13" t="str">
        <f t="shared" si="5"/>
        <v>Research and development services</v>
      </c>
      <c r="B76" s="44">
        <f t="shared" si="6"/>
        <v>10.526315789473683</v>
      </c>
      <c r="C76" s="44">
        <f t="shared" si="6"/>
        <v>-40.671350507416079</v>
      </c>
      <c r="D76" s="44">
        <f t="shared" si="6"/>
        <v>16.184210526315791</v>
      </c>
      <c r="E76" s="44" t="str">
        <f t="shared" si="6"/>
        <v>n.c.</v>
      </c>
      <c r="F76" s="44" t="str">
        <f t="shared" si="7"/>
        <v>n.c.</v>
      </c>
    </row>
    <row r="77" spans="1:6" x14ac:dyDescent="0.3">
      <c r="A77" s="12" t="str">
        <f t="shared" si="5"/>
        <v>Maintenance and repair services</v>
      </c>
      <c r="B77" s="44">
        <f t="shared" si="6"/>
        <v>-8.6124401913875595</v>
      </c>
      <c r="C77" s="44">
        <f t="shared" si="6"/>
        <v>-70.471204188481678</v>
      </c>
      <c r="D77" s="44">
        <f t="shared" si="6"/>
        <v>-4.2553191489361701</v>
      </c>
      <c r="E77" s="44">
        <f t="shared" si="6"/>
        <v>15.185185185185185</v>
      </c>
      <c r="F77" s="44">
        <f t="shared" si="7"/>
        <v>-70.239234449760772</v>
      </c>
    </row>
    <row r="78" spans="1:6" x14ac:dyDescent="0.3">
      <c r="A78" s="13" t="str">
        <f t="shared" si="5"/>
        <v>Insurance services</v>
      </c>
      <c r="B78" s="44">
        <f t="shared" si="6"/>
        <v>12.345679012345679</v>
      </c>
      <c r="C78" s="44">
        <f t="shared" si="6"/>
        <v>-34.065934065934066</v>
      </c>
      <c r="D78" s="44">
        <f t="shared" si="6"/>
        <v>8.3333333333333321</v>
      </c>
      <c r="E78" s="44">
        <f t="shared" si="6"/>
        <v>1.5384615384615385</v>
      </c>
      <c r="F78" s="44">
        <f t="shared" si="7"/>
        <v>-18.518518518518519</v>
      </c>
    </row>
    <row r="79" spans="1:6" x14ac:dyDescent="0.3">
      <c r="A79" s="12" t="str">
        <f t="shared" si="5"/>
        <v>Telecommunications and information services</v>
      </c>
      <c r="B79" s="44">
        <f t="shared" si="6"/>
        <v>49.193548387096776</v>
      </c>
      <c r="C79" s="44" t="str">
        <f t="shared" si="6"/>
        <v>n.c.</v>
      </c>
      <c r="D79" s="44" t="str">
        <f t="shared" si="6"/>
        <v>n.c.</v>
      </c>
      <c r="E79" s="44" t="str">
        <f t="shared" si="6"/>
        <v>n.c.</v>
      </c>
      <c r="F79" s="44" t="str">
        <f t="shared" si="7"/>
        <v>n.c.</v>
      </c>
    </row>
    <row r="80" spans="1:6" x14ac:dyDescent="0.3">
      <c r="A80" s="13" t="str">
        <f t="shared" si="5"/>
        <v>Audiovisual services</v>
      </c>
      <c r="B80" s="44" t="str">
        <f t="shared" si="6"/>
        <v>n.c.</v>
      </c>
      <c r="C80" s="44" t="str">
        <f t="shared" si="6"/>
        <v>n.c.</v>
      </c>
      <c r="D80" s="44" t="str">
        <f t="shared" si="6"/>
        <v>n.c.</v>
      </c>
      <c r="E80" s="44" t="str">
        <f t="shared" si="6"/>
        <v>n.c.</v>
      </c>
      <c r="F80" s="44" t="str">
        <f t="shared" si="7"/>
        <v>n.c.</v>
      </c>
    </row>
    <row r="81" spans="1:11" x14ac:dyDescent="0.3">
      <c r="A81" s="12" t="str">
        <f t="shared" si="5"/>
        <v>Construction</v>
      </c>
      <c r="B81" s="44" t="str">
        <f t="shared" si="6"/>
        <v>n.c.</v>
      </c>
      <c r="C81" s="44" t="str">
        <f t="shared" si="6"/>
        <v>n.c.</v>
      </c>
      <c r="D81" s="44" t="str">
        <f t="shared" si="6"/>
        <v>n.c.</v>
      </c>
      <c r="E81" s="44" t="str">
        <f t="shared" si="6"/>
        <v>n.c.</v>
      </c>
      <c r="F81" s="44" t="str">
        <f t="shared" si="7"/>
        <v>n.c.</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7.3400186084978811</v>
      </c>
      <c r="C83" s="44">
        <f t="shared" si="6"/>
        <v>6.501011268419532</v>
      </c>
      <c r="D83" s="44">
        <f t="shared" si="6"/>
        <v>13.989871586181948</v>
      </c>
      <c r="E83" s="44">
        <f t="shared" si="6"/>
        <v>28.758429194763984</v>
      </c>
      <c r="F83" s="44">
        <f t="shared" si="7"/>
        <v>67.786622557634658</v>
      </c>
    </row>
    <row r="84" spans="1:11" x14ac:dyDescent="0.3">
      <c r="A84" s="27" t="s">
        <v>149</v>
      </c>
      <c r="B84" s="50"/>
      <c r="C84" s="50"/>
      <c r="D84" s="50"/>
      <c r="E84" s="50"/>
      <c r="F84" s="50"/>
    </row>
    <row r="85" spans="1:11" x14ac:dyDescent="0.3">
      <c r="A85" s="47" t="s">
        <v>254</v>
      </c>
    </row>
    <row r="86" spans="1:11" x14ac:dyDescent="0.3">
      <c r="A86" s="47"/>
    </row>
    <row r="88" spans="1:11" x14ac:dyDescent="0.3">
      <c r="A88" s="15" t="s">
        <v>258</v>
      </c>
      <c r="B88" s="14"/>
      <c r="C88" s="14"/>
      <c r="D88" s="14"/>
      <c r="E88" s="14"/>
      <c r="F88" s="14"/>
      <c r="G88" s="14"/>
      <c r="H88" s="14"/>
      <c r="I88" s="14"/>
      <c r="J88" s="14"/>
      <c r="K88" s="14"/>
    </row>
    <row r="90" spans="1:11" ht="18" thickBot="1" x14ac:dyDescent="0.4">
      <c r="A90" s="25" t="s">
        <v>259</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161</v>
      </c>
      <c r="B93" s="61">
        <v>12234</v>
      </c>
      <c r="C93" s="61">
        <v>13201</v>
      </c>
      <c r="D93" s="61">
        <v>14657</v>
      </c>
      <c r="E93" s="61" t="s">
        <v>169</v>
      </c>
      <c r="F93" s="60">
        <v>14673</v>
      </c>
    </row>
    <row r="94" spans="1:11" x14ac:dyDescent="0.3">
      <c r="A94" s="33" t="s">
        <v>131</v>
      </c>
      <c r="B94" s="62" t="s">
        <v>169</v>
      </c>
      <c r="C94" s="62" t="s">
        <v>169</v>
      </c>
      <c r="D94" s="62">
        <v>8306</v>
      </c>
      <c r="E94" s="62" t="s">
        <v>169</v>
      </c>
      <c r="F94" s="67">
        <v>10909</v>
      </c>
    </row>
    <row r="95" spans="1:11" x14ac:dyDescent="0.3">
      <c r="A95" s="12" t="s">
        <v>162</v>
      </c>
      <c r="B95" s="61">
        <v>2093</v>
      </c>
      <c r="C95" s="61">
        <v>2424</v>
      </c>
      <c r="D95" s="61">
        <v>2626</v>
      </c>
      <c r="E95" s="61">
        <v>2853</v>
      </c>
      <c r="F95" s="60">
        <v>3392</v>
      </c>
    </row>
    <row r="96" spans="1:11" x14ac:dyDescent="0.3">
      <c r="A96" s="33" t="s">
        <v>52</v>
      </c>
      <c r="B96" s="59" t="s">
        <v>169</v>
      </c>
      <c r="C96" s="59">
        <v>1890</v>
      </c>
      <c r="D96" s="59">
        <v>2141</v>
      </c>
      <c r="E96" s="59">
        <v>2185</v>
      </c>
      <c r="F96" s="59">
        <v>2770</v>
      </c>
    </row>
    <row r="97" spans="1:6" x14ac:dyDescent="0.3">
      <c r="A97" s="12" t="s">
        <v>130</v>
      </c>
      <c r="B97" s="61">
        <v>350</v>
      </c>
      <c r="C97" s="61">
        <v>328</v>
      </c>
      <c r="D97" s="61">
        <v>949</v>
      </c>
      <c r="E97" s="61">
        <v>1185</v>
      </c>
      <c r="F97" s="60">
        <v>1191</v>
      </c>
    </row>
    <row r="98" spans="1:6" x14ac:dyDescent="0.3">
      <c r="A98" s="33" t="s">
        <v>154</v>
      </c>
      <c r="B98" s="59">
        <v>217</v>
      </c>
      <c r="C98" s="59">
        <v>400</v>
      </c>
      <c r="D98" s="59">
        <v>790</v>
      </c>
      <c r="E98" s="59">
        <v>1165</v>
      </c>
      <c r="F98" s="59">
        <v>1138</v>
      </c>
    </row>
    <row r="99" spans="1:6" x14ac:dyDescent="0.3">
      <c r="A99" s="12" t="s">
        <v>153</v>
      </c>
      <c r="B99" s="61">
        <v>727</v>
      </c>
      <c r="C99" s="61">
        <v>578</v>
      </c>
      <c r="D99" s="61">
        <v>754</v>
      </c>
      <c r="E99" s="61">
        <v>890</v>
      </c>
      <c r="F99" s="60">
        <v>962</v>
      </c>
    </row>
    <row r="100" spans="1:6" x14ac:dyDescent="0.3">
      <c r="A100" s="33" t="s">
        <v>55</v>
      </c>
      <c r="B100" s="59">
        <v>277</v>
      </c>
      <c r="C100" s="59">
        <v>253</v>
      </c>
      <c r="D100" s="59">
        <v>301</v>
      </c>
      <c r="E100" s="59">
        <v>308</v>
      </c>
      <c r="F100" s="59">
        <v>362</v>
      </c>
    </row>
    <row r="101" spans="1:6" x14ac:dyDescent="0.3">
      <c r="A101" s="12" t="s">
        <v>58</v>
      </c>
      <c r="B101" s="61">
        <v>144</v>
      </c>
      <c r="C101" s="61">
        <v>148</v>
      </c>
      <c r="D101" s="61">
        <v>130</v>
      </c>
      <c r="E101" s="61">
        <v>154</v>
      </c>
      <c r="F101" s="60">
        <v>269</v>
      </c>
    </row>
    <row r="102" spans="1:6" x14ac:dyDescent="0.3">
      <c r="A102" s="33" t="s">
        <v>134</v>
      </c>
      <c r="B102" s="59" t="s">
        <v>169</v>
      </c>
      <c r="C102" s="59">
        <v>74</v>
      </c>
      <c r="D102" s="59">
        <v>194</v>
      </c>
      <c r="E102" s="59">
        <v>202</v>
      </c>
      <c r="F102" s="59">
        <v>133</v>
      </c>
    </row>
    <row r="103" spans="1:6" x14ac:dyDescent="0.3">
      <c r="A103" s="12" t="s">
        <v>137</v>
      </c>
      <c r="B103" s="61">
        <v>3</v>
      </c>
      <c r="C103" s="61">
        <v>2</v>
      </c>
      <c r="D103" s="61">
        <v>1</v>
      </c>
      <c r="E103" s="61">
        <v>1</v>
      </c>
      <c r="F103" s="61">
        <v>0</v>
      </c>
    </row>
    <row r="104" spans="1:6" x14ac:dyDescent="0.3">
      <c r="A104" s="33" t="s">
        <v>138</v>
      </c>
      <c r="B104" s="59" t="s">
        <v>169</v>
      </c>
      <c r="C104" s="59" t="s">
        <v>169</v>
      </c>
      <c r="D104" s="59">
        <f t="shared" ref="D104:F104" si="8">D105-SUM(D93:D103)</f>
        <v>4263</v>
      </c>
      <c r="E104" s="59" t="s">
        <v>169</v>
      </c>
      <c r="F104" s="59">
        <f t="shared" si="8"/>
        <v>5487</v>
      </c>
    </row>
    <row r="105" spans="1:6" x14ac:dyDescent="0.3">
      <c r="A105" s="42" t="s">
        <v>77</v>
      </c>
      <c r="B105" s="69">
        <v>26754</v>
      </c>
      <c r="C105" s="69">
        <v>31682</v>
      </c>
      <c r="D105" s="69">
        <v>35112</v>
      </c>
      <c r="E105" s="69">
        <v>39006</v>
      </c>
      <c r="F105" s="69">
        <v>41286</v>
      </c>
    </row>
    <row r="106" spans="1:6" x14ac:dyDescent="0.3">
      <c r="A106" s="27" t="s">
        <v>149</v>
      </c>
      <c r="B106" s="28"/>
      <c r="C106" s="28"/>
      <c r="D106" s="28"/>
      <c r="E106" s="28"/>
      <c r="F106" s="28"/>
    </row>
    <row r="107" spans="1:6" x14ac:dyDescent="0.3">
      <c r="A107" t="s">
        <v>140</v>
      </c>
    </row>
    <row r="110" spans="1:6" ht="18" thickBot="1" x14ac:dyDescent="0.4">
      <c r="A110" s="25" t="s">
        <v>260</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9">A93</f>
        <v>Research and development services</v>
      </c>
      <c r="B113" s="43">
        <f t="shared" ref="B113:F125" si="10">IFERROR(B93/B$105*100, "n.c.")</f>
        <v>45.727741646108996</v>
      </c>
      <c r="C113" s="43">
        <f t="shared" si="10"/>
        <v>41.66719272773183</v>
      </c>
      <c r="D113" s="43">
        <f t="shared" si="10"/>
        <v>41.743563454089774</v>
      </c>
      <c r="E113" s="43" t="str">
        <f t="shared" si="10"/>
        <v>n.c.</v>
      </c>
      <c r="F113" s="43">
        <f t="shared" si="10"/>
        <v>35.539892457491646</v>
      </c>
    </row>
    <row r="114" spans="1:6" x14ac:dyDescent="0.3">
      <c r="A114" s="49" t="str">
        <f t="shared" si="9"/>
        <v>Professional, technical, and related services</v>
      </c>
      <c r="B114" s="44" t="str">
        <f t="shared" si="10"/>
        <v>n.c.</v>
      </c>
      <c r="C114" s="44" t="str">
        <f t="shared" si="10"/>
        <v>n.c.</v>
      </c>
      <c r="D114" s="44">
        <f t="shared" si="10"/>
        <v>23.655730234677602</v>
      </c>
      <c r="E114" s="44" t="str">
        <f t="shared" si="10"/>
        <v>n.c.</v>
      </c>
      <c r="F114" s="44">
        <f t="shared" si="10"/>
        <v>26.423000532868286</v>
      </c>
    </row>
    <row r="115" spans="1:6" x14ac:dyDescent="0.3">
      <c r="A115" s="12" t="str">
        <f t="shared" si="9"/>
        <v>Financial services</v>
      </c>
      <c r="B115" s="43">
        <f t="shared" si="10"/>
        <v>7.8231292517006805</v>
      </c>
      <c r="C115" s="43">
        <f t="shared" si="10"/>
        <v>7.6510321318098606</v>
      </c>
      <c r="D115" s="43">
        <f t="shared" si="10"/>
        <v>7.4789245841877419</v>
      </c>
      <c r="E115" s="43">
        <f t="shared" si="10"/>
        <v>7.3142593447161977</v>
      </c>
      <c r="F115" s="43">
        <f t="shared" si="10"/>
        <v>8.2158600978539944</v>
      </c>
    </row>
    <row r="116" spans="1:6" x14ac:dyDescent="0.3">
      <c r="A116" s="13" t="str">
        <f t="shared" si="9"/>
        <v>Computer services</v>
      </c>
      <c r="B116" s="44" t="str">
        <f t="shared" si="10"/>
        <v>n.c.</v>
      </c>
      <c r="C116" s="44">
        <f t="shared" si="10"/>
        <v>5.9655324790101636</v>
      </c>
      <c r="D116" s="44">
        <f t="shared" si="10"/>
        <v>6.0976304397357035</v>
      </c>
      <c r="E116" s="44">
        <f t="shared" si="10"/>
        <v>5.6017023022099162</v>
      </c>
      <c r="F116" s="44">
        <f t="shared" si="10"/>
        <v>6.7092961294385507</v>
      </c>
    </row>
    <row r="117" spans="1:6" x14ac:dyDescent="0.3">
      <c r="A117" s="12" t="str">
        <f t="shared" si="9"/>
        <v>Travel and passenger fares</v>
      </c>
      <c r="B117" s="43">
        <f t="shared" si="10"/>
        <v>1.3082155939298796</v>
      </c>
      <c r="C117" s="43">
        <f t="shared" si="10"/>
        <v>1.0352881762514994</v>
      </c>
      <c r="D117" s="43">
        <f t="shared" si="10"/>
        <v>2.7027796764638867</v>
      </c>
      <c r="E117" s="43">
        <f t="shared" si="10"/>
        <v>3.0379941547454239</v>
      </c>
      <c r="F117" s="43">
        <f t="shared" si="10"/>
        <v>2.8847551228019181</v>
      </c>
    </row>
    <row r="118" spans="1:6" x14ac:dyDescent="0.3">
      <c r="A118" s="13" t="str">
        <f t="shared" si="9"/>
        <v>Telecommunications and information services</v>
      </c>
      <c r="B118" s="44">
        <f t="shared" si="10"/>
        <v>0.8110936682365254</v>
      </c>
      <c r="C118" s="44">
        <f t="shared" si="10"/>
        <v>1.2625465564042675</v>
      </c>
      <c r="D118" s="44">
        <f t="shared" si="10"/>
        <v>2.2499430394167237</v>
      </c>
      <c r="E118" s="44">
        <f t="shared" si="10"/>
        <v>2.986719991796134</v>
      </c>
      <c r="F118" s="44">
        <f t="shared" si="10"/>
        <v>2.7563823087729493</v>
      </c>
    </row>
    <row r="119" spans="1:6" x14ac:dyDescent="0.3">
      <c r="A119" s="12" t="str">
        <f t="shared" si="9"/>
        <v>Maintenance and repair services</v>
      </c>
      <c r="B119" s="43">
        <f t="shared" si="10"/>
        <v>2.71735067653435</v>
      </c>
      <c r="C119" s="43">
        <f t="shared" si="10"/>
        <v>1.8243797740041663</v>
      </c>
      <c r="D119" s="43">
        <f t="shared" si="10"/>
        <v>2.1474139895192526</v>
      </c>
      <c r="E119" s="43">
        <f t="shared" si="10"/>
        <v>2.2817002512433984</v>
      </c>
      <c r="F119" s="43">
        <f t="shared" si="10"/>
        <v>2.3300876810541107</v>
      </c>
    </row>
    <row r="120" spans="1:6" x14ac:dyDescent="0.3">
      <c r="A120" s="13" t="str">
        <f t="shared" si="9"/>
        <v>Air and sea transport services</v>
      </c>
      <c r="B120" s="44">
        <f t="shared" si="10"/>
        <v>1.0353591986245048</v>
      </c>
      <c r="C120" s="44">
        <f t="shared" si="10"/>
        <v>0.7985606969256992</v>
      </c>
      <c r="D120" s="44">
        <f t="shared" si="10"/>
        <v>0.85725677830940994</v>
      </c>
      <c r="E120" s="44">
        <f t="shared" si="10"/>
        <v>0.78962210941906386</v>
      </c>
      <c r="F120" s="44">
        <f t="shared" si="10"/>
        <v>0.87681054110352186</v>
      </c>
    </row>
    <row r="121" spans="1:6" x14ac:dyDescent="0.3">
      <c r="A121" s="12" t="str">
        <f t="shared" si="9"/>
        <v>Insurance services</v>
      </c>
      <c r="B121" s="43">
        <f t="shared" si="10"/>
        <v>0.53823727293115053</v>
      </c>
      <c r="C121" s="43">
        <f t="shared" si="10"/>
        <v>0.46714222586957893</v>
      </c>
      <c r="D121" s="43">
        <f t="shared" si="10"/>
        <v>0.37024379129642288</v>
      </c>
      <c r="E121" s="43">
        <f t="shared" si="10"/>
        <v>0.39481105470953193</v>
      </c>
      <c r="F121" s="43">
        <f t="shared" si="10"/>
        <v>0.65155258441118047</v>
      </c>
    </row>
    <row r="122" spans="1:6" x14ac:dyDescent="0.3">
      <c r="A122" s="13" t="str">
        <f t="shared" si="9"/>
        <v>Audiovisual services</v>
      </c>
      <c r="B122" s="44" t="str">
        <f t="shared" si="10"/>
        <v>n.c.</v>
      </c>
      <c r="C122" s="44">
        <f t="shared" si="10"/>
        <v>0.23357111293478947</v>
      </c>
      <c r="D122" s="44">
        <f t="shared" si="10"/>
        <v>0.55251765778081574</v>
      </c>
      <c r="E122" s="44">
        <f t="shared" si="10"/>
        <v>0.51786904578782744</v>
      </c>
      <c r="F122" s="44">
        <f t="shared" si="10"/>
        <v>0.32214309935571378</v>
      </c>
    </row>
    <row r="123" spans="1:6" x14ac:dyDescent="0.3">
      <c r="A123" s="12" t="str">
        <f t="shared" si="9"/>
        <v>Construction</v>
      </c>
      <c r="B123" s="43">
        <f t="shared" si="10"/>
        <v>1.1213276519398969E-2</v>
      </c>
      <c r="C123" s="43">
        <f t="shared" si="10"/>
        <v>6.3127327820213363E-3</v>
      </c>
      <c r="D123" s="43">
        <f t="shared" si="10"/>
        <v>2.8480291638186372E-3</v>
      </c>
      <c r="E123" s="43">
        <f t="shared" si="10"/>
        <v>2.5637081474644929E-3</v>
      </c>
      <c r="F123" s="43">
        <f t="shared" si="10"/>
        <v>0</v>
      </c>
    </row>
    <row r="124" spans="1:6" x14ac:dyDescent="0.3">
      <c r="A124" s="13" t="str">
        <f t="shared" si="9"/>
        <v>All other services</v>
      </c>
      <c r="B124" s="44" t="str">
        <f t="shared" si="10"/>
        <v>n.c.</v>
      </c>
      <c r="C124" s="44" t="str">
        <f t="shared" si="10"/>
        <v>n.c.</v>
      </c>
      <c r="D124" s="44">
        <f t="shared" si="10"/>
        <v>12.14114832535885</v>
      </c>
      <c r="E124" s="44" t="str">
        <f t="shared" si="10"/>
        <v>n.c.</v>
      </c>
      <c r="F124" s="44">
        <f t="shared" si="10"/>
        <v>13.290219444848134</v>
      </c>
    </row>
    <row r="125" spans="1:6" x14ac:dyDescent="0.3">
      <c r="A125" s="12" t="str">
        <f t="shared" si="9"/>
        <v>Total</v>
      </c>
      <c r="B125" s="43">
        <f t="shared" si="10"/>
        <v>100</v>
      </c>
      <c r="C125" s="43">
        <f t="shared" si="10"/>
        <v>100</v>
      </c>
      <c r="D125" s="43">
        <f t="shared" si="10"/>
        <v>100</v>
      </c>
      <c r="E125" s="43">
        <f t="shared" si="10"/>
        <v>100</v>
      </c>
      <c r="F125" s="43">
        <f t="shared" si="10"/>
        <v>100</v>
      </c>
    </row>
    <row r="126" spans="1:6" x14ac:dyDescent="0.3">
      <c r="A126" s="28" t="s">
        <v>149</v>
      </c>
      <c r="B126" s="50"/>
      <c r="C126" s="50"/>
      <c r="D126" s="50"/>
      <c r="E126" s="50"/>
      <c r="F126" s="50"/>
    </row>
    <row r="127" spans="1:6" x14ac:dyDescent="0.3">
      <c r="A127" t="s">
        <v>140</v>
      </c>
    </row>
    <row r="130" spans="1:6" ht="18" thickBot="1" x14ac:dyDescent="0.4">
      <c r="A130" s="25" t="s">
        <v>261</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1">A113</f>
        <v>Research and development services</v>
      </c>
      <c r="B133" s="62">
        <f t="shared" ref="B133:E145" si="12">IFERROR(C93-B93,"n.c.")</f>
        <v>967</v>
      </c>
      <c r="C133" s="62">
        <f t="shared" si="12"/>
        <v>1456</v>
      </c>
      <c r="D133" s="62" t="str">
        <f t="shared" si="12"/>
        <v>n.c.</v>
      </c>
      <c r="E133" s="62" t="str">
        <f t="shared" si="12"/>
        <v>n.c.</v>
      </c>
      <c r="F133" s="67">
        <f t="shared" ref="F133:F145" si="13">IFERROR(F93-B93,"n.c.")</f>
        <v>2439</v>
      </c>
    </row>
    <row r="134" spans="1:6" x14ac:dyDescent="0.3">
      <c r="A134" s="49" t="str">
        <f t="shared" si="11"/>
        <v>Professional, technical, and related services</v>
      </c>
      <c r="B134" s="62" t="str">
        <f t="shared" si="12"/>
        <v>n.c.</v>
      </c>
      <c r="C134" s="62" t="str">
        <f t="shared" si="12"/>
        <v>n.c.</v>
      </c>
      <c r="D134" s="62" t="str">
        <f t="shared" si="12"/>
        <v>n.c.</v>
      </c>
      <c r="E134" s="62" t="str">
        <f t="shared" si="12"/>
        <v>n.c.</v>
      </c>
      <c r="F134" s="67" t="str">
        <f t="shared" si="13"/>
        <v>n.c.</v>
      </c>
    </row>
    <row r="135" spans="1:6" x14ac:dyDescent="0.3">
      <c r="A135" s="12" t="str">
        <f t="shared" si="11"/>
        <v>Financial services</v>
      </c>
      <c r="B135" s="62">
        <f t="shared" si="12"/>
        <v>331</v>
      </c>
      <c r="C135" s="62">
        <f t="shared" si="12"/>
        <v>202</v>
      </c>
      <c r="D135" s="62">
        <f t="shared" si="12"/>
        <v>227</v>
      </c>
      <c r="E135" s="62">
        <f t="shared" si="12"/>
        <v>539</v>
      </c>
      <c r="F135" s="67">
        <f t="shared" si="13"/>
        <v>1299</v>
      </c>
    </row>
    <row r="136" spans="1:6" x14ac:dyDescent="0.3">
      <c r="A136" s="13" t="str">
        <f t="shared" si="11"/>
        <v>Computer services</v>
      </c>
      <c r="B136" s="62" t="str">
        <f t="shared" si="12"/>
        <v>n.c.</v>
      </c>
      <c r="C136" s="62">
        <f t="shared" si="12"/>
        <v>251</v>
      </c>
      <c r="D136" s="62">
        <f t="shared" si="12"/>
        <v>44</v>
      </c>
      <c r="E136" s="62">
        <f t="shared" si="12"/>
        <v>585</v>
      </c>
      <c r="F136" s="67" t="str">
        <f t="shared" si="13"/>
        <v>n.c.</v>
      </c>
    </row>
    <row r="137" spans="1:6" x14ac:dyDescent="0.3">
      <c r="A137" s="12" t="str">
        <f t="shared" si="11"/>
        <v>Travel and passenger fares</v>
      </c>
      <c r="B137" s="62">
        <f t="shared" si="12"/>
        <v>-22</v>
      </c>
      <c r="C137" s="62">
        <f t="shared" si="12"/>
        <v>621</v>
      </c>
      <c r="D137" s="62">
        <f t="shared" si="12"/>
        <v>236</v>
      </c>
      <c r="E137" s="62">
        <f t="shared" si="12"/>
        <v>6</v>
      </c>
      <c r="F137" s="67">
        <f t="shared" si="13"/>
        <v>841</v>
      </c>
    </row>
    <row r="138" spans="1:6" x14ac:dyDescent="0.3">
      <c r="A138" s="13" t="str">
        <f t="shared" si="11"/>
        <v>Telecommunications and information services</v>
      </c>
      <c r="B138" s="62">
        <f t="shared" si="12"/>
        <v>183</v>
      </c>
      <c r="C138" s="62">
        <f t="shared" si="12"/>
        <v>390</v>
      </c>
      <c r="D138" s="62">
        <f t="shared" si="12"/>
        <v>375</v>
      </c>
      <c r="E138" s="62">
        <f t="shared" si="12"/>
        <v>-27</v>
      </c>
      <c r="F138" s="67">
        <f t="shared" si="13"/>
        <v>921</v>
      </c>
    </row>
    <row r="139" spans="1:6" x14ac:dyDescent="0.3">
      <c r="A139" s="12" t="str">
        <f t="shared" si="11"/>
        <v>Maintenance and repair services</v>
      </c>
      <c r="B139" s="62">
        <f t="shared" si="12"/>
        <v>-149</v>
      </c>
      <c r="C139" s="62">
        <f t="shared" si="12"/>
        <v>176</v>
      </c>
      <c r="D139" s="62">
        <f t="shared" si="12"/>
        <v>136</v>
      </c>
      <c r="E139" s="62">
        <f t="shared" si="12"/>
        <v>72</v>
      </c>
      <c r="F139" s="67">
        <f t="shared" si="13"/>
        <v>235</v>
      </c>
    </row>
    <row r="140" spans="1:6" x14ac:dyDescent="0.3">
      <c r="A140" s="13" t="str">
        <f t="shared" si="11"/>
        <v>Air and sea transport services</v>
      </c>
      <c r="B140" s="62">
        <f t="shared" si="12"/>
        <v>-24</v>
      </c>
      <c r="C140" s="62">
        <f t="shared" si="12"/>
        <v>48</v>
      </c>
      <c r="D140" s="62">
        <f t="shared" si="12"/>
        <v>7</v>
      </c>
      <c r="E140" s="62">
        <f t="shared" si="12"/>
        <v>54</v>
      </c>
      <c r="F140" s="67">
        <f t="shared" si="13"/>
        <v>85</v>
      </c>
    </row>
    <row r="141" spans="1:6" x14ac:dyDescent="0.3">
      <c r="A141" s="12" t="str">
        <f t="shared" si="11"/>
        <v>Insurance services</v>
      </c>
      <c r="B141" s="62">
        <f t="shared" si="12"/>
        <v>4</v>
      </c>
      <c r="C141" s="62">
        <f t="shared" si="12"/>
        <v>-18</v>
      </c>
      <c r="D141" s="62">
        <f t="shared" si="12"/>
        <v>24</v>
      </c>
      <c r="E141" s="62">
        <f t="shared" si="12"/>
        <v>115</v>
      </c>
      <c r="F141" s="67">
        <f t="shared" si="13"/>
        <v>125</v>
      </c>
    </row>
    <row r="142" spans="1:6" x14ac:dyDescent="0.3">
      <c r="A142" s="13" t="str">
        <f t="shared" si="11"/>
        <v>Audiovisual services</v>
      </c>
      <c r="B142" s="62" t="str">
        <f t="shared" si="12"/>
        <v>n.c.</v>
      </c>
      <c r="C142" s="62">
        <f t="shared" si="12"/>
        <v>120</v>
      </c>
      <c r="D142" s="62">
        <f t="shared" si="12"/>
        <v>8</v>
      </c>
      <c r="E142" s="62">
        <f t="shared" si="12"/>
        <v>-69</v>
      </c>
      <c r="F142" s="67" t="str">
        <f t="shared" si="13"/>
        <v>n.c.</v>
      </c>
    </row>
    <row r="143" spans="1:6" x14ac:dyDescent="0.3">
      <c r="A143" s="12" t="str">
        <f t="shared" si="11"/>
        <v>Construction</v>
      </c>
      <c r="B143" s="62">
        <f t="shared" si="12"/>
        <v>-1</v>
      </c>
      <c r="C143" s="62">
        <f t="shared" si="12"/>
        <v>-1</v>
      </c>
      <c r="D143" s="62">
        <f t="shared" si="12"/>
        <v>0</v>
      </c>
      <c r="E143" s="62">
        <f t="shared" si="12"/>
        <v>-1</v>
      </c>
      <c r="F143" s="67">
        <f t="shared" si="13"/>
        <v>-3</v>
      </c>
    </row>
    <row r="144" spans="1:6" x14ac:dyDescent="0.3">
      <c r="A144" s="13" t="str">
        <f t="shared" si="11"/>
        <v>All other services</v>
      </c>
      <c r="B144" s="62" t="str">
        <f t="shared" si="12"/>
        <v>n.c.</v>
      </c>
      <c r="C144" s="62" t="str">
        <f t="shared" si="12"/>
        <v>n.c.</v>
      </c>
      <c r="D144" s="62" t="str">
        <f t="shared" si="12"/>
        <v>n.c.</v>
      </c>
      <c r="E144" s="62" t="str">
        <f t="shared" si="12"/>
        <v>n.c.</v>
      </c>
      <c r="F144" s="67" t="str">
        <f t="shared" si="13"/>
        <v>n.c.</v>
      </c>
    </row>
    <row r="145" spans="1:6" x14ac:dyDescent="0.3">
      <c r="A145" s="41" t="str">
        <f t="shared" si="11"/>
        <v>Total</v>
      </c>
      <c r="B145" s="62">
        <f t="shared" si="12"/>
        <v>4928</v>
      </c>
      <c r="C145" s="62">
        <f t="shared" si="12"/>
        <v>3430</v>
      </c>
      <c r="D145" s="62">
        <f t="shared" si="12"/>
        <v>3894</v>
      </c>
      <c r="E145" s="62">
        <f t="shared" si="12"/>
        <v>2280</v>
      </c>
      <c r="F145" s="67">
        <f t="shared" si="13"/>
        <v>14532</v>
      </c>
    </row>
    <row r="146" spans="1:6" x14ac:dyDescent="0.3">
      <c r="A146" s="27" t="s">
        <v>149</v>
      </c>
      <c r="B146" s="28"/>
      <c r="C146" s="28"/>
      <c r="D146" s="28"/>
      <c r="E146" s="28"/>
      <c r="F146" s="28"/>
    </row>
    <row r="147" spans="1:6" x14ac:dyDescent="0.3">
      <c r="A147" t="s">
        <v>140</v>
      </c>
    </row>
    <row r="150" spans="1:6" ht="18" thickBot="1" x14ac:dyDescent="0.4">
      <c r="A150" s="25" t="s">
        <v>262</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Research and development services</v>
      </c>
      <c r="B153" s="44">
        <f t="shared" ref="B153:E165" si="14">IFERROR((C93-B93)/B93*100,"n.c.")</f>
        <v>7.9042014059179335</v>
      </c>
      <c r="C153" s="44">
        <f t="shared" si="14"/>
        <v>11.029467464586016</v>
      </c>
      <c r="D153" s="44" t="str">
        <f t="shared" si="14"/>
        <v>n.c.</v>
      </c>
      <c r="E153" s="44" t="str">
        <f t="shared" si="14"/>
        <v>n.c.</v>
      </c>
      <c r="F153" s="44">
        <f t="shared" ref="F153:F165" si="15">IFERROR((F93-B93)/B93*100,"n.c.")</f>
        <v>19.936243256498283</v>
      </c>
    </row>
    <row r="154" spans="1:6" x14ac:dyDescent="0.3">
      <c r="A154" s="49" t="str">
        <f t="shared" ref="A154:A165" si="16">A134</f>
        <v>Professional, technical, and related services</v>
      </c>
      <c r="B154" s="44" t="str">
        <f t="shared" si="14"/>
        <v>n.c.</v>
      </c>
      <c r="C154" s="44" t="str">
        <f t="shared" si="14"/>
        <v>n.c.</v>
      </c>
      <c r="D154" s="44" t="str">
        <f t="shared" si="14"/>
        <v>n.c.</v>
      </c>
      <c r="E154" s="44" t="str">
        <f t="shared" si="14"/>
        <v>n.c.</v>
      </c>
      <c r="F154" s="44" t="str">
        <f t="shared" si="15"/>
        <v>n.c.</v>
      </c>
    </row>
    <row r="155" spans="1:6" x14ac:dyDescent="0.3">
      <c r="A155" s="12" t="str">
        <f t="shared" si="16"/>
        <v>Financial services</v>
      </c>
      <c r="B155" s="44">
        <f t="shared" si="14"/>
        <v>15.81462016244625</v>
      </c>
      <c r="C155" s="44">
        <f t="shared" si="14"/>
        <v>8.3333333333333321</v>
      </c>
      <c r="D155" s="44">
        <f t="shared" si="14"/>
        <v>8.6443259710586453</v>
      </c>
      <c r="E155" s="44">
        <f t="shared" si="14"/>
        <v>18.892393971258326</v>
      </c>
      <c r="F155" s="44">
        <f t="shared" si="15"/>
        <v>62.064022933588149</v>
      </c>
    </row>
    <row r="156" spans="1:6" x14ac:dyDescent="0.3">
      <c r="A156" s="13" t="str">
        <f t="shared" si="16"/>
        <v>Computer services</v>
      </c>
      <c r="B156" s="44" t="str">
        <f t="shared" si="14"/>
        <v>n.c.</v>
      </c>
      <c r="C156" s="44">
        <f t="shared" si="14"/>
        <v>13.280423280423282</v>
      </c>
      <c r="D156" s="44">
        <f t="shared" si="14"/>
        <v>2.0551144325081738</v>
      </c>
      <c r="E156" s="44">
        <f t="shared" si="14"/>
        <v>26.773455377574372</v>
      </c>
      <c r="F156" s="44" t="str">
        <f t="shared" si="15"/>
        <v>n.c.</v>
      </c>
    </row>
    <row r="157" spans="1:6" x14ac:dyDescent="0.3">
      <c r="A157" s="12" t="str">
        <f t="shared" si="16"/>
        <v>Travel and passenger fares</v>
      </c>
      <c r="B157" s="44">
        <f t="shared" si="14"/>
        <v>-6.2857142857142865</v>
      </c>
      <c r="C157" s="44">
        <f t="shared" si="14"/>
        <v>189.32926829268294</v>
      </c>
      <c r="D157" s="44">
        <f t="shared" si="14"/>
        <v>24.868282402528976</v>
      </c>
      <c r="E157" s="44">
        <f t="shared" si="14"/>
        <v>0.50632911392405067</v>
      </c>
      <c r="F157" s="44">
        <f t="shared" si="15"/>
        <v>240.28571428571431</v>
      </c>
    </row>
    <row r="158" spans="1:6" x14ac:dyDescent="0.3">
      <c r="A158" s="13" t="str">
        <f t="shared" si="16"/>
        <v>Telecommunications and information services</v>
      </c>
      <c r="B158" s="44">
        <f t="shared" si="14"/>
        <v>84.331797235023046</v>
      </c>
      <c r="C158" s="44">
        <f t="shared" si="14"/>
        <v>97.5</v>
      </c>
      <c r="D158" s="44">
        <f t="shared" si="14"/>
        <v>47.468354430379748</v>
      </c>
      <c r="E158" s="44">
        <f t="shared" si="14"/>
        <v>-2.3175965665236049</v>
      </c>
      <c r="F158" s="44">
        <f t="shared" si="15"/>
        <v>424.42396313364054</v>
      </c>
    </row>
    <row r="159" spans="1:6" x14ac:dyDescent="0.3">
      <c r="A159" s="12" t="str">
        <f t="shared" si="16"/>
        <v>Maintenance and repair services</v>
      </c>
      <c r="B159" s="44">
        <f t="shared" si="14"/>
        <v>-20.495185694635488</v>
      </c>
      <c r="C159" s="44">
        <f t="shared" si="14"/>
        <v>30.449826989619378</v>
      </c>
      <c r="D159" s="44">
        <f t="shared" si="14"/>
        <v>18.037135278514587</v>
      </c>
      <c r="E159" s="44">
        <f t="shared" si="14"/>
        <v>8.0898876404494384</v>
      </c>
      <c r="F159" s="44">
        <f t="shared" si="15"/>
        <v>32.324621733149932</v>
      </c>
    </row>
    <row r="160" spans="1:6" x14ac:dyDescent="0.3">
      <c r="A160" s="13" t="str">
        <f t="shared" si="16"/>
        <v>Air and sea transport services</v>
      </c>
      <c r="B160" s="44">
        <f t="shared" si="14"/>
        <v>-8.6642599277978327</v>
      </c>
      <c r="C160" s="44">
        <f t="shared" si="14"/>
        <v>18.972332015810274</v>
      </c>
      <c r="D160" s="44">
        <f t="shared" si="14"/>
        <v>2.3255813953488373</v>
      </c>
      <c r="E160" s="44">
        <f t="shared" si="14"/>
        <v>17.532467532467532</v>
      </c>
      <c r="F160" s="44">
        <f t="shared" si="15"/>
        <v>30.685920577617328</v>
      </c>
    </row>
    <row r="161" spans="1:11" x14ac:dyDescent="0.3">
      <c r="A161" s="12" t="str">
        <f t="shared" si="16"/>
        <v>Insurance services</v>
      </c>
      <c r="B161" s="44">
        <f t="shared" si="14"/>
        <v>2.7777777777777777</v>
      </c>
      <c r="C161" s="44">
        <f t="shared" si="14"/>
        <v>-12.162162162162163</v>
      </c>
      <c r="D161" s="44">
        <f t="shared" si="14"/>
        <v>18.461538461538463</v>
      </c>
      <c r="E161" s="44">
        <f t="shared" si="14"/>
        <v>74.675324675324674</v>
      </c>
      <c r="F161" s="44">
        <f t="shared" si="15"/>
        <v>86.805555555555557</v>
      </c>
    </row>
    <row r="162" spans="1:11" x14ac:dyDescent="0.3">
      <c r="A162" s="13" t="str">
        <f t="shared" si="16"/>
        <v>Audiovisual services</v>
      </c>
      <c r="B162" s="44" t="str">
        <f t="shared" si="14"/>
        <v>n.c.</v>
      </c>
      <c r="C162" s="44">
        <f t="shared" si="14"/>
        <v>162.16216216216216</v>
      </c>
      <c r="D162" s="44">
        <f t="shared" si="14"/>
        <v>4.1237113402061851</v>
      </c>
      <c r="E162" s="44">
        <f t="shared" si="14"/>
        <v>-34.158415841584159</v>
      </c>
      <c r="F162" s="44" t="str">
        <f t="shared" si="15"/>
        <v>n.c.</v>
      </c>
    </row>
    <row r="163" spans="1:11" x14ac:dyDescent="0.3">
      <c r="A163" s="12" t="str">
        <f t="shared" si="16"/>
        <v>Construction</v>
      </c>
      <c r="B163" s="44">
        <f t="shared" si="14"/>
        <v>-33.333333333333329</v>
      </c>
      <c r="C163" s="44">
        <f t="shared" si="14"/>
        <v>-50</v>
      </c>
      <c r="D163" s="44">
        <f t="shared" si="14"/>
        <v>0</v>
      </c>
      <c r="E163" s="44">
        <f t="shared" si="14"/>
        <v>-100</v>
      </c>
      <c r="F163" s="44">
        <f t="shared" si="15"/>
        <v>-100</v>
      </c>
    </row>
    <row r="164" spans="1:11" x14ac:dyDescent="0.3">
      <c r="A164" s="13" t="str">
        <f t="shared" si="16"/>
        <v>All other services</v>
      </c>
      <c r="B164" s="44" t="str">
        <f t="shared" si="14"/>
        <v>n.c.</v>
      </c>
      <c r="C164" s="44" t="str">
        <f t="shared" si="14"/>
        <v>n.c.</v>
      </c>
      <c r="D164" s="44" t="str">
        <f t="shared" si="14"/>
        <v>n.c.</v>
      </c>
      <c r="E164" s="44" t="str">
        <f t="shared" si="14"/>
        <v>n.c.</v>
      </c>
      <c r="F164" s="44" t="str">
        <f t="shared" si="15"/>
        <v>n.c.</v>
      </c>
    </row>
    <row r="165" spans="1:11" x14ac:dyDescent="0.3">
      <c r="A165" s="41" t="str">
        <f t="shared" si="16"/>
        <v>Total</v>
      </c>
      <c r="B165" s="44">
        <f t="shared" si="14"/>
        <v>18.419675562532706</v>
      </c>
      <c r="C165" s="44">
        <f t="shared" si="14"/>
        <v>10.826336721166593</v>
      </c>
      <c r="D165" s="44">
        <f t="shared" si="14"/>
        <v>11.090225563909774</v>
      </c>
      <c r="E165" s="44">
        <f t="shared" si="14"/>
        <v>5.8452545762190429</v>
      </c>
      <c r="F165" s="44">
        <f t="shared" si="15"/>
        <v>54.317111459968601</v>
      </c>
    </row>
    <row r="166" spans="1:11" x14ac:dyDescent="0.3">
      <c r="A166" s="27" t="s">
        <v>149</v>
      </c>
      <c r="B166" s="50"/>
      <c r="C166" s="50"/>
      <c r="D166" s="50"/>
      <c r="E166" s="50"/>
      <c r="F166" s="50"/>
    </row>
    <row r="167" spans="1:11" x14ac:dyDescent="0.3">
      <c r="A167" t="s">
        <v>140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D446-1305-4550-952F-48FC2F4F1B3F}">
  <sheetPr>
    <tabColor theme="4" tint="-0.499984740745262"/>
    <pageSetUpPr fitToPage="1"/>
  </sheetPr>
  <dimension ref="A1:K173"/>
  <sheetViews>
    <sheetView zoomScale="85" zoomScaleNormal="85" workbookViewId="0">
      <pane ySplit="3" topLeftCell="A86" activePane="bottomLeft" state="frozen"/>
      <selection pane="bottomLeft" activeCell="C104" sqref="C104:F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37</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263</v>
      </c>
      <c r="B6" s="14"/>
      <c r="C6" s="14"/>
      <c r="D6" s="14"/>
      <c r="E6" s="14"/>
      <c r="F6" s="14"/>
      <c r="G6" s="14"/>
      <c r="H6" s="14"/>
      <c r="I6" s="14"/>
      <c r="J6" s="14"/>
      <c r="K6" s="14"/>
    </row>
    <row r="8" spans="1:11" ht="18" thickBot="1" x14ac:dyDescent="0.4">
      <c r="A8" s="25" t="s">
        <v>264</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130</v>
      </c>
      <c r="B11" s="61">
        <v>843</v>
      </c>
      <c r="C11" s="61">
        <v>886</v>
      </c>
      <c r="D11" s="61">
        <v>2614</v>
      </c>
      <c r="E11" s="61">
        <v>4253</v>
      </c>
      <c r="F11" s="60">
        <v>4486</v>
      </c>
    </row>
    <row r="12" spans="1:11" x14ac:dyDescent="0.3">
      <c r="A12" s="33" t="s">
        <v>55</v>
      </c>
      <c r="B12" s="62">
        <v>2951</v>
      </c>
      <c r="C12" s="62">
        <v>5069</v>
      </c>
      <c r="D12" s="62">
        <v>5513</v>
      </c>
      <c r="E12" s="62">
        <v>3237</v>
      </c>
      <c r="F12" s="67">
        <v>3718</v>
      </c>
    </row>
    <row r="13" spans="1:11" x14ac:dyDescent="0.3">
      <c r="A13" s="12" t="s">
        <v>134</v>
      </c>
      <c r="B13" s="61" t="s">
        <v>169</v>
      </c>
      <c r="C13" s="61" t="s">
        <v>169</v>
      </c>
      <c r="D13" s="61" t="s">
        <v>169</v>
      </c>
      <c r="E13" s="61" t="s">
        <v>169</v>
      </c>
      <c r="F13" s="60">
        <v>1028</v>
      </c>
    </row>
    <row r="14" spans="1:11" x14ac:dyDescent="0.3">
      <c r="A14" s="33" t="s">
        <v>131</v>
      </c>
      <c r="B14" s="59">
        <v>712</v>
      </c>
      <c r="C14" s="59">
        <v>893</v>
      </c>
      <c r="D14" s="59">
        <v>902</v>
      </c>
      <c r="E14" s="59">
        <v>853</v>
      </c>
      <c r="F14" s="59">
        <v>975</v>
      </c>
    </row>
    <row r="15" spans="1:11" x14ac:dyDescent="0.3">
      <c r="A15" s="12" t="s">
        <v>161</v>
      </c>
      <c r="B15" s="61">
        <v>679</v>
      </c>
      <c r="C15" s="61" t="s">
        <v>169</v>
      </c>
      <c r="D15" s="61">
        <v>588</v>
      </c>
      <c r="E15" s="61" t="s">
        <v>169</v>
      </c>
      <c r="F15" s="60">
        <v>733</v>
      </c>
    </row>
    <row r="16" spans="1:11" x14ac:dyDescent="0.3">
      <c r="A16" s="33" t="s">
        <v>52</v>
      </c>
      <c r="B16" s="59">
        <v>509</v>
      </c>
      <c r="C16" s="59" t="s">
        <v>169</v>
      </c>
      <c r="D16" s="59" t="s">
        <v>169</v>
      </c>
      <c r="E16" s="59">
        <v>1194</v>
      </c>
      <c r="F16" s="59">
        <v>663</v>
      </c>
    </row>
    <row r="17" spans="1:6" x14ac:dyDescent="0.3">
      <c r="A17" s="12" t="s">
        <v>162</v>
      </c>
      <c r="B17" s="61">
        <v>393</v>
      </c>
      <c r="C17" s="61">
        <v>498</v>
      </c>
      <c r="D17" s="61">
        <v>563</v>
      </c>
      <c r="E17" s="61">
        <v>552</v>
      </c>
      <c r="F17" s="60">
        <v>633</v>
      </c>
    </row>
    <row r="18" spans="1:6" x14ac:dyDescent="0.3">
      <c r="A18" s="33" t="s">
        <v>58</v>
      </c>
      <c r="B18" s="59">
        <v>151</v>
      </c>
      <c r="C18" s="59">
        <v>152</v>
      </c>
      <c r="D18" s="59">
        <v>161</v>
      </c>
      <c r="E18" s="59">
        <v>196</v>
      </c>
      <c r="F18" s="59">
        <v>188</v>
      </c>
    </row>
    <row r="19" spans="1:6" x14ac:dyDescent="0.3">
      <c r="A19" s="12" t="s">
        <v>154</v>
      </c>
      <c r="B19" s="61">
        <v>26</v>
      </c>
      <c r="C19" s="61" t="s">
        <v>169</v>
      </c>
      <c r="D19" s="61">
        <v>21</v>
      </c>
      <c r="E19" s="61">
        <v>19</v>
      </c>
      <c r="F19" s="60">
        <v>30</v>
      </c>
    </row>
    <row r="20" spans="1:6" x14ac:dyDescent="0.3">
      <c r="A20" s="33" t="s">
        <v>137</v>
      </c>
      <c r="B20" s="59" t="s">
        <v>169</v>
      </c>
      <c r="C20" s="59" t="s">
        <v>169</v>
      </c>
      <c r="D20" s="59">
        <v>4</v>
      </c>
      <c r="E20" s="59" t="s">
        <v>169</v>
      </c>
      <c r="F20" s="59">
        <v>5</v>
      </c>
    </row>
    <row r="21" spans="1:6" x14ac:dyDescent="0.3">
      <c r="A21" s="12" t="s">
        <v>153</v>
      </c>
      <c r="B21" s="61" t="s">
        <v>169</v>
      </c>
      <c r="C21" s="61">
        <v>49</v>
      </c>
      <c r="D21" s="61" t="s">
        <v>169</v>
      </c>
      <c r="E21" s="61">
        <v>30</v>
      </c>
      <c r="F21" s="61" t="s">
        <v>169</v>
      </c>
    </row>
    <row r="22" spans="1:6" x14ac:dyDescent="0.3">
      <c r="A22" s="33" t="s">
        <v>138</v>
      </c>
      <c r="B22" s="59" t="s">
        <v>169</v>
      </c>
      <c r="C22" s="59" t="s">
        <v>169</v>
      </c>
      <c r="D22" s="59" t="s">
        <v>169</v>
      </c>
      <c r="E22" s="59" t="s">
        <v>169</v>
      </c>
      <c r="F22" s="59" t="s">
        <v>169</v>
      </c>
    </row>
    <row r="23" spans="1:6" x14ac:dyDescent="0.3">
      <c r="A23" s="41" t="s">
        <v>77</v>
      </c>
      <c r="B23" s="61">
        <v>7235</v>
      </c>
      <c r="C23" s="61">
        <v>12852</v>
      </c>
      <c r="D23" s="61">
        <v>15434</v>
      </c>
      <c r="E23" s="61">
        <v>14935</v>
      </c>
      <c r="F23" s="61">
        <v>15456</v>
      </c>
    </row>
    <row r="24" spans="1:6" x14ac:dyDescent="0.3">
      <c r="A24" s="27" t="s">
        <v>149</v>
      </c>
      <c r="B24" s="28"/>
      <c r="C24" s="28"/>
      <c r="D24" s="28"/>
      <c r="E24" s="28"/>
      <c r="F24" s="28"/>
    </row>
    <row r="25" spans="1:6" x14ac:dyDescent="0.3">
      <c r="A25" t="s">
        <v>265</v>
      </c>
    </row>
    <row r="28" spans="1:6" ht="18" thickBot="1" x14ac:dyDescent="0.4">
      <c r="A28" s="25" t="s">
        <v>266</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Travel and passenger fares</v>
      </c>
      <c r="B31" s="43">
        <f t="shared" ref="B31:F43" si="1">IFERROR(B11/B$23*100, "n.c.")</f>
        <v>11.651693158258466</v>
      </c>
      <c r="C31" s="43">
        <f t="shared" si="1"/>
        <v>6.893868658574541</v>
      </c>
      <c r="D31" s="43">
        <f t="shared" si="1"/>
        <v>16.936633406764287</v>
      </c>
      <c r="E31" s="43">
        <f t="shared" si="1"/>
        <v>28.476732507532642</v>
      </c>
      <c r="F31" s="43">
        <f t="shared" si="1"/>
        <v>29.02432712215321</v>
      </c>
    </row>
    <row r="32" spans="1:6" x14ac:dyDescent="0.3">
      <c r="A32" s="49" t="str">
        <f t="shared" si="0"/>
        <v>Air and sea transport services</v>
      </c>
      <c r="B32" s="44">
        <f t="shared" si="1"/>
        <v>40.787836903939187</v>
      </c>
      <c r="C32" s="44">
        <f t="shared" si="1"/>
        <v>39.441332088390915</v>
      </c>
      <c r="D32" s="44">
        <f t="shared" si="1"/>
        <v>35.719839315796293</v>
      </c>
      <c r="E32" s="44">
        <f t="shared" si="1"/>
        <v>21.6739203213927</v>
      </c>
      <c r="F32" s="44">
        <f t="shared" si="1"/>
        <v>24.055383022774325</v>
      </c>
    </row>
    <row r="33" spans="1:6" x14ac:dyDescent="0.3">
      <c r="A33" s="12" t="str">
        <f t="shared" si="0"/>
        <v>Audiovisual services</v>
      </c>
      <c r="B33" s="43" t="str">
        <f t="shared" si="1"/>
        <v>n.c.</v>
      </c>
      <c r="C33" s="43" t="str">
        <f t="shared" si="1"/>
        <v>n.c.</v>
      </c>
      <c r="D33" s="43" t="str">
        <f t="shared" si="1"/>
        <v>n.c.</v>
      </c>
      <c r="E33" s="43" t="str">
        <f t="shared" si="1"/>
        <v>n.c.</v>
      </c>
      <c r="F33" s="43">
        <f t="shared" si="1"/>
        <v>6.6511387163561073</v>
      </c>
    </row>
    <row r="34" spans="1:6" x14ac:dyDescent="0.3">
      <c r="A34" s="13" t="str">
        <f t="shared" si="0"/>
        <v>Professional, technical, and related services</v>
      </c>
      <c r="B34" s="44">
        <f t="shared" si="1"/>
        <v>9.8410504492052517</v>
      </c>
      <c r="C34" s="44">
        <f t="shared" si="1"/>
        <v>6.9483348895113597</v>
      </c>
      <c r="D34" s="44">
        <f t="shared" si="1"/>
        <v>5.8442399896332775</v>
      </c>
      <c r="E34" s="44">
        <f t="shared" si="1"/>
        <v>5.7114161365918976</v>
      </c>
      <c r="F34" s="44">
        <f t="shared" si="1"/>
        <v>6.3082298136645969</v>
      </c>
    </row>
    <row r="35" spans="1:6" x14ac:dyDescent="0.3">
      <c r="A35" s="12" t="str">
        <f t="shared" si="0"/>
        <v>Research and development services</v>
      </c>
      <c r="B35" s="43">
        <f t="shared" si="1"/>
        <v>9.3849343469246715</v>
      </c>
      <c r="C35" s="43" t="str">
        <f t="shared" si="1"/>
        <v>n.c.</v>
      </c>
      <c r="D35" s="43">
        <f t="shared" si="1"/>
        <v>3.8097706362576131</v>
      </c>
      <c r="E35" s="43" t="str">
        <f t="shared" si="1"/>
        <v>n.c.</v>
      </c>
      <c r="F35" s="43">
        <f t="shared" si="1"/>
        <v>4.7424948240165632</v>
      </c>
    </row>
    <row r="36" spans="1:6" x14ac:dyDescent="0.3">
      <c r="A36" s="13" t="str">
        <f t="shared" si="0"/>
        <v>Computer services</v>
      </c>
      <c r="B36" s="44">
        <f t="shared" si="1"/>
        <v>7.035245335176227</v>
      </c>
      <c r="C36" s="44" t="str">
        <f t="shared" si="1"/>
        <v>n.c.</v>
      </c>
      <c r="D36" s="44" t="str">
        <f t="shared" si="1"/>
        <v>n.c.</v>
      </c>
      <c r="E36" s="44">
        <f t="shared" si="1"/>
        <v>7.9946434549715439</v>
      </c>
      <c r="F36" s="44">
        <f t="shared" si="1"/>
        <v>4.2895962732919255</v>
      </c>
    </row>
    <row r="37" spans="1:6" x14ac:dyDescent="0.3">
      <c r="A37" s="12" t="str">
        <f t="shared" si="0"/>
        <v>Financial services</v>
      </c>
      <c r="B37" s="43">
        <f t="shared" si="1"/>
        <v>5.4319281271596411</v>
      </c>
      <c r="C37" s="43">
        <f t="shared" si="1"/>
        <v>3.8748832866479925</v>
      </c>
      <c r="D37" s="43">
        <f t="shared" si="1"/>
        <v>3.6477905921990414</v>
      </c>
      <c r="E37" s="43">
        <f t="shared" si="1"/>
        <v>3.696016069635085</v>
      </c>
      <c r="F37" s="43">
        <f t="shared" si="1"/>
        <v>4.0954968944099379</v>
      </c>
    </row>
    <row r="38" spans="1:6" x14ac:dyDescent="0.3">
      <c r="A38" s="13" t="str">
        <f t="shared" si="0"/>
        <v>Insurance services</v>
      </c>
      <c r="B38" s="44">
        <f t="shared" si="1"/>
        <v>2.0870767104353836</v>
      </c>
      <c r="C38" s="44">
        <f t="shared" si="1"/>
        <v>1.1826953003423593</v>
      </c>
      <c r="D38" s="44">
        <f t="shared" si="1"/>
        <v>1.0431514837372036</v>
      </c>
      <c r="E38" s="44">
        <f t="shared" si="1"/>
        <v>1.3123535319718782</v>
      </c>
      <c r="F38" s="44">
        <f t="shared" si="1"/>
        <v>1.2163561076604554</v>
      </c>
    </row>
    <row r="39" spans="1:6" x14ac:dyDescent="0.3">
      <c r="A39" s="12" t="str">
        <f t="shared" si="0"/>
        <v>Telecommunications and information services</v>
      </c>
      <c r="B39" s="43">
        <f t="shared" si="1"/>
        <v>0.35936420179682099</v>
      </c>
      <c r="C39" s="43" t="str">
        <f t="shared" si="1"/>
        <v>n.c.</v>
      </c>
      <c r="D39" s="43">
        <f t="shared" si="1"/>
        <v>0.13606323700920048</v>
      </c>
      <c r="E39" s="43">
        <f t="shared" si="1"/>
        <v>0.12721794442584533</v>
      </c>
      <c r="F39" s="43">
        <f t="shared" si="1"/>
        <v>0.19409937888198758</v>
      </c>
    </row>
    <row r="40" spans="1:6" x14ac:dyDescent="0.3">
      <c r="A40" s="13" t="str">
        <f t="shared" si="0"/>
        <v>Construction</v>
      </c>
      <c r="B40" s="44" t="str">
        <f t="shared" si="1"/>
        <v>n.c.</v>
      </c>
      <c r="C40" s="44" t="str">
        <f t="shared" si="1"/>
        <v>n.c.</v>
      </c>
      <c r="D40" s="44">
        <f t="shared" si="1"/>
        <v>2.5916807049371521E-2</v>
      </c>
      <c r="E40" s="44" t="str">
        <f t="shared" si="1"/>
        <v>n.c.</v>
      </c>
      <c r="F40" s="44">
        <f t="shared" si="1"/>
        <v>3.2349896480331264E-2</v>
      </c>
    </row>
    <row r="41" spans="1:6" x14ac:dyDescent="0.3">
      <c r="A41" s="12" t="str">
        <f t="shared" si="0"/>
        <v>Maintenance and repair services</v>
      </c>
      <c r="B41" s="43" t="str">
        <f t="shared" si="1"/>
        <v>n.c.</v>
      </c>
      <c r="C41" s="43">
        <f t="shared" si="1"/>
        <v>0.38126361655773422</v>
      </c>
      <c r="D41" s="43" t="str">
        <f t="shared" si="1"/>
        <v>n.c.</v>
      </c>
      <c r="E41" s="43">
        <f t="shared" si="1"/>
        <v>0.20087043856712419</v>
      </c>
      <c r="F41" s="43" t="str">
        <f t="shared" si="1"/>
        <v>n.c.</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t="s">
        <v>265</v>
      </c>
    </row>
    <row r="48" spans="1:6" ht="18" thickBot="1" x14ac:dyDescent="0.4">
      <c r="A48" s="25" t="s">
        <v>267</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Travel and passenger fares</v>
      </c>
      <c r="B51" s="62">
        <f t="shared" ref="B51:E63" si="3">IFERROR(C11-B11,"n.c.")</f>
        <v>43</v>
      </c>
      <c r="C51" s="62">
        <f t="shared" si="3"/>
        <v>1728</v>
      </c>
      <c r="D51" s="62">
        <f t="shared" si="3"/>
        <v>1639</v>
      </c>
      <c r="E51" s="62">
        <f t="shared" si="3"/>
        <v>233</v>
      </c>
      <c r="F51" s="67">
        <f t="shared" ref="F51:F63" si="4">IFERROR(F11-B11,"n.c.")</f>
        <v>3643</v>
      </c>
    </row>
    <row r="52" spans="1:6" x14ac:dyDescent="0.3">
      <c r="A52" s="49" t="str">
        <f t="shared" si="2"/>
        <v>Air and sea transport services</v>
      </c>
      <c r="B52" s="62">
        <f t="shared" si="3"/>
        <v>2118</v>
      </c>
      <c r="C52" s="62">
        <f t="shared" si="3"/>
        <v>444</v>
      </c>
      <c r="D52" s="62">
        <f t="shared" si="3"/>
        <v>-2276</v>
      </c>
      <c r="E52" s="62">
        <f t="shared" si="3"/>
        <v>481</v>
      </c>
      <c r="F52" s="67">
        <f t="shared" si="4"/>
        <v>767</v>
      </c>
    </row>
    <row r="53" spans="1:6" x14ac:dyDescent="0.3">
      <c r="A53" s="12" t="str">
        <f t="shared" si="2"/>
        <v>Audiovisual services</v>
      </c>
      <c r="B53" s="62" t="str">
        <f t="shared" si="3"/>
        <v>n.c.</v>
      </c>
      <c r="C53" s="62" t="str">
        <f t="shared" si="3"/>
        <v>n.c.</v>
      </c>
      <c r="D53" s="62" t="str">
        <f t="shared" si="3"/>
        <v>n.c.</v>
      </c>
      <c r="E53" s="62" t="str">
        <f t="shared" si="3"/>
        <v>n.c.</v>
      </c>
      <c r="F53" s="67" t="str">
        <f t="shared" si="4"/>
        <v>n.c.</v>
      </c>
    </row>
    <row r="54" spans="1:6" x14ac:dyDescent="0.3">
      <c r="A54" s="13" t="str">
        <f t="shared" si="2"/>
        <v>Professional, technical, and related services</v>
      </c>
      <c r="B54" s="62">
        <f t="shared" si="3"/>
        <v>181</v>
      </c>
      <c r="C54" s="62">
        <f t="shared" si="3"/>
        <v>9</v>
      </c>
      <c r="D54" s="62">
        <f t="shared" si="3"/>
        <v>-49</v>
      </c>
      <c r="E54" s="62">
        <f t="shared" si="3"/>
        <v>122</v>
      </c>
      <c r="F54" s="67">
        <f t="shared" si="4"/>
        <v>263</v>
      </c>
    </row>
    <row r="55" spans="1:6" x14ac:dyDescent="0.3">
      <c r="A55" s="12" t="str">
        <f t="shared" si="2"/>
        <v>Research and development services</v>
      </c>
      <c r="B55" s="62" t="str">
        <f t="shared" si="3"/>
        <v>n.c.</v>
      </c>
      <c r="C55" s="62" t="str">
        <f t="shared" si="3"/>
        <v>n.c.</v>
      </c>
      <c r="D55" s="62" t="str">
        <f t="shared" si="3"/>
        <v>n.c.</v>
      </c>
      <c r="E55" s="62" t="str">
        <f t="shared" si="3"/>
        <v>n.c.</v>
      </c>
      <c r="F55" s="67">
        <f t="shared" si="4"/>
        <v>54</v>
      </c>
    </row>
    <row r="56" spans="1:6" x14ac:dyDescent="0.3">
      <c r="A56" s="13" t="str">
        <f t="shared" si="2"/>
        <v>Computer services</v>
      </c>
      <c r="B56" s="62" t="str">
        <f t="shared" si="3"/>
        <v>n.c.</v>
      </c>
      <c r="C56" s="62" t="str">
        <f t="shared" si="3"/>
        <v>n.c.</v>
      </c>
      <c r="D56" s="62" t="str">
        <f t="shared" si="3"/>
        <v>n.c.</v>
      </c>
      <c r="E56" s="62">
        <f t="shared" si="3"/>
        <v>-531</v>
      </c>
      <c r="F56" s="67">
        <f t="shared" si="4"/>
        <v>154</v>
      </c>
    </row>
    <row r="57" spans="1:6" x14ac:dyDescent="0.3">
      <c r="A57" s="12" t="str">
        <f t="shared" si="2"/>
        <v>Financial services</v>
      </c>
      <c r="B57" s="62">
        <f t="shared" si="3"/>
        <v>105</v>
      </c>
      <c r="C57" s="62">
        <f t="shared" si="3"/>
        <v>65</v>
      </c>
      <c r="D57" s="62">
        <f t="shared" si="3"/>
        <v>-11</v>
      </c>
      <c r="E57" s="62">
        <f t="shared" si="3"/>
        <v>81</v>
      </c>
      <c r="F57" s="67">
        <f t="shared" si="4"/>
        <v>240</v>
      </c>
    </row>
    <row r="58" spans="1:6" x14ac:dyDescent="0.3">
      <c r="A58" s="13" t="str">
        <f t="shared" si="2"/>
        <v>Insurance services</v>
      </c>
      <c r="B58" s="62">
        <f t="shared" si="3"/>
        <v>1</v>
      </c>
      <c r="C58" s="62">
        <f t="shared" si="3"/>
        <v>9</v>
      </c>
      <c r="D58" s="62">
        <f t="shared" si="3"/>
        <v>35</v>
      </c>
      <c r="E58" s="62">
        <f t="shared" si="3"/>
        <v>-8</v>
      </c>
      <c r="F58" s="67">
        <f t="shared" si="4"/>
        <v>37</v>
      </c>
    </row>
    <row r="59" spans="1:6" x14ac:dyDescent="0.3">
      <c r="A59" s="12" t="str">
        <f t="shared" si="2"/>
        <v>Telecommunications and information services</v>
      </c>
      <c r="B59" s="62" t="str">
        <f t="shared" si="3"/>
        <v>n.c.</v>
      </c>
      <c r="C59" s="62" t="str">
        <f t="shared" si="3"/>
        <v>n.c.</v>
      </c>
      <c r="D59" s="62">
        <f t="shared" si="3"/>
        <v>-2</v>
      </c>
      <c r="E59" s="62">
        <f t="shared" si="3"/>
        <v>11</v>
      </c>
      <c r="F59" s="67">
        <f t="shared" si="4"/>
        <v>4</v>
      </c>
    </row>
    <row r="60" spans="1:6" x14ac:dyDescent="0.3">
      <c r="A60" s="13" t="str">
        <f t="shared" si="2"/>
        <v>Construction</v>
      </c>
      <c r="B60" s="62" t="str">
        <f t="shared" si="3"/>
        <v>n.c.</v>
      </c>
      <c r="C60" s="62" t="str">
        <f t="shared" si="3"/>
        <v>n.c.</v>
      </c>
      <c r="D60" s="62" t="str">
        <f t="shared" si="3"/>
        <v>n.c.</v>
      </c>
      <c r="E60" s="62" t="str">
        <f t="shared" si="3"/>
        <v>n.c.</v>
      </c>
      <c r="F60" s="67" t="str">
        <f t="shared" si="4"/>
        <v>n.c.</v>
      </c>
    </row>
    <row r="61" spans="1:6" x14ac:dyDescent="0.3">
      <c r="A61" s="12" t="str">
        <f t="shared" si="2"/>
        <v>Maintenance and repair services</v>
      </c>
      <c r="B61" s="62" t="str">
        <f t="shared" si="3"/>
        <v>n.c.</v>
      </c>
      <c r="C61" s="62" t="str">
        <f t="shared" si="3"/>
        <v>n.c.</v>
      </c>
      <c r="D61" s="62" t="str">
        <f t="shared" si="3"/>
        <v>n.c.</v>
      </c>
      <c r="E61" s="62" t="str">
        <f t="shared" si="3"/>
        <v>n.c.</v>
      </c>
      <c r="F61" s="67" t="str">
        <f t="shared" si="4"/>
        <v>n.c.</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5617</v>
      </c>
      <c r="C63" s="62">
        <f t="shared" si="3"/>
        <v>2582</v>
      </c>
      <c r="D63" s="62">
        <f t="shared" si="3"/>
        <v>-499</v>
      </c>
      <c r="E63" s="62">
        <f t="shared" si="3"/>
        <v>521</v>
      </c>
      <c r="F63" s="67">
        <f t="shared" si="4"/>
        <v>8221</v>
      </c>
    </row>
    <row r="64" spans="1:6" x14ac:dyDescent="0.3">
      <c r="A64" s="27" t="s">
        <v>149</v>
      </c>
      <c r="B64" s="28"/>
      <c r="C64" s="28"/>
      <c r="D64" s="28"/>
      <c r="E64" s="28"/>
      <c r="F64" s="28"/>
    </row>
    <row r="65" spans="1:6" x14ac:dyDescent="0.3">
      <c r="A65" t="s">
        <v>265</v>
      </c>
    </row>
    <row r="68" spans="1:6" ht="18" thickBot="1" x14ac:dyDescent="0.4">
      <c r="A68" s="25" t="s">
        <v>268</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Travel and passenger fares</v>
      </c>
      <c r="B71" s="44">
        <f t="shared" ref="B71:E83" si="6">IFERROR((C11-B11)/B11*100,"n.c.")</f>
        <v>5.1008303677342823</v>
      </c>
      <c r="C71" s="44">
        <f t="shared" si="6"/>
        <v>195.03386004514672</v>
      </c>
      <c r="D71" s="44">
        <f t="shared" si="6"/>
        <v>62.700841622035199</v>
      </c>
      <c r="E71" s="44">
        <f t="shared" si="6"/>
        <v>5.4784857747472371</v>
      </c>
      <c r="F71" s="44">
        <f t="shared" ref="F71:F83" si="7">IFERROR((F11-B11)/B11*100,"n.c.")</f>
        <v>432.14709371293003</v>
      </c>
    </row>
    <row r="72" spans="1:6" x14ac:dyDescent="0.3">
      <c r="A72" s="49" t="str">
        <f t="shared" si="5"/>
        <v>Air and sea transport services</v>
      </c>
      <c r="B72" s="44">
        <f t="shared" si="6"/>
        <v>71.77228058285327</v>
      </c>
      <c r="C72" s="44">
        <f t="shared" si="6"/>
        <v>8.7591240875912408</v>
      </c>
      <c r="D72" s="44">
        <f t="shared" si="6"/>
        <v>-41.284237257391624</v>
      </c>
      <c r="E72" s="44">
        <f t="shared" si="6"/>
        <v>14.859437751004014</v>
      </c>
      <c r="F72" s="44">
        <f t="shared" si="7"/>
        <v>25.991189427312776</v>
      </c>
    </row>
    <row r="73" spans="1:6" x14ac:dyDescent="0.3">
      <c r="A73" s="12" t="str">
        <f t="shared" si="5"/>
        <v>Audiovisual services</v>
      </c>
      <c r="B73" s="44" t="str">
        <f t="shared" si="6"/>
        <v>n.c.</v>
      </c>
      <c r="C73" s="44" t="str">
        <f t="shared" si="6"/>
        <v>n.c.</v>
      </c>
      <c r="D73" s="44" t="str">
        <f t="shared" si="6"/>
        <v>n.c.</v>
      </c>
      <c r="E73" s="44" t="str">
        <f t="shared" si="6"/>
        <v>n.c.</v>
      </c>
      <c r="F73" s="44" t="str">
        <f t="shared" si="7"/>
        <v>n.c.</v>
      </c>
    </row>
    <row r="74" spans="1:6" x14ac:dyDescent="0.3">
      <c r="A74" s="13" t="str">
        <f t="shared" si="5"/>
        <v>Professional, technical, and related services</v>
      </c>
      <c r="B74" s="44">
        <f t="shared" si="6"/>
        <v>25.421348314606739</v>
      </c>
      <c r="C74" s="44">
        <f t="shared" si="6"/>
        <v>1.0078387458006719</v>
      </c>
      <c r="D74" s="44">
        <f t="shared" si="6"/>
        <v>-5.4323725055432366</v>
      </c>
      <c r="E74" s="44">
        <f t="shared" si="6"/>
        <v>14.302461899179367</v>
      </c>
      <c r="F74" s="44">
        <f t="shared" si="7"/>
        <v>36.938202247191008</v>
      </c>
    </row>
    <row r="75" spans="1:6" x14ac:dyDescent="0.3">
      <c r="A75" s="12" t="str">
        <f t="shared" si="5"/>
        <v>Research and development services</v>
      </c>
      <c r="B75" s="44" t="str">
        <f t="shared" si="6"/>
        <v>n.c.</v>
      </c>
      <c r="C75" s="44" t="str">
        <f t="shared" si="6"/>
        <v>n.c.</v>
      </c>
      <c r="D75" s="44" t="str">
        <f t="shared" si="6"/>
        <v>n.c.</v>
      </c>
      <c r="E75" s="44" t="str">
        <f t="shared" si="6"/>
        <v>n.c.</v>
      </c>
      <c r="F75" s="44">
        <f t="shared" si="7"/>
        <v>7.9528718703976429</v>
      </c>
    </row>
    <row r="76" spans="1:6" x14ac:dyDescent="0.3">
      <c r="A76" s="13" t="str">
        <f t="shared" si="5"/>
        <v>Computer services</v>
      </c>
      <c r="B76" s="44" t="str">
        <f t="shared" si="6"/>
        <v>n.c.</v>
      </c>
      <c r="C76" s="44" t="str">
        <f t="shared" si="6"/>
        <v>n.c.</v>
      </c>
      <c r="D76" s="44" t="str">
        <f t="shared" si="6"/>
        <v>n.c.</v>
      </c>
      <c r="E76" s="44">
        <f t="shared" si="6"/>
        <v>-44.472361809045225</v>
      </c>
      <c r="F76" s="44">
        <f t="shared" si="7"/>
        <v>30.255402750491161</v>
      </c>
    </row>
    <row r="77" spans="1:6" x14ac:dyDescent="0.3">
      <c r="A77" s="12" t="str">
        <f t="shared" si="5"/>
        <v>Financial services</v>
      </c>
      <c r="B77" s="44">
        <f t="shared" si="6"/>
        <v>26.717557251908396</v>
      </c>
      <c r="C77" s="44">
        <f t="shared" si="6"/>
        <v>13.052208835341366</v>
      </c>
      <c r="D77" s="44">
        <f t="shared" si="6"/>
        <v>-1.9538188277087036</v>
      </c>
      <c r="E77" s="44">
        <f t="shared" si="6"/>
        <v>14.673913043478262</v>
      </c>
      <c r="F77" s="44">
        <f t="shared" si="7"/>
        <v>61.068702290076338</v>
      </c>
    </row>
    <row r="78" spans="1:6" x14ac:dyDescent="0.3">
      <c r="A78" s="13" t="str">
        <f t="shared" si="5"/>
        <v>Insurance services</v>
      </c>
      <c r="B78" s="44">
        <f t="shared" si="6"/>
        <v>0.66225165562913912</v>
      </c>
      <c r="C78" s="44">
        <f t="shared" si="6"/>
        <v>5.9210526315789469</v>
      </c>
      <c r="D78" s="44">
        <f t="shared" si="6"/>
        <v>21.739130434782609</v>
      </c>
      <c r="E78" s="44">
        <f t="shared" si="6"/>
        <v>-4.0816326530612246</v>
      </c>
      <c r="F78" s="44">
        <f t="shared" si="7"/>
        <v>24.503311258278146</v>
      </c>
    </row>
    <row r="79" spans="1:6" x14ac:dyDescent="0.3">
      <c r="A79" s="12" t="str">
        <f t="shared" si="5"/>
        <v>Telecommunications and information services</v>
      </c>
      <c r="B79" s="44" t="str">
        <f t="shared" si="6"/>
        <v>n.c.</v>
      </c>
      <c r="C79" s="44" t="str">
        <f t="shared" si="6"/>
        <v>n.c.</v>
      </c>
      <c r="D79" s="44">
        <f t="shared" si="6"/>
        <v>-9.5238095238095237</v>
      </c>
      <c r="E79" s="44">
        <f t="shared" si="6"/>
        <v>57.894736842105267</v>
      </c>
      <c r="F79" s="44">
        <f t="shared" si="7"/>
        <v>15.384615384615385</v>
      </c>
    </row>
    <row r="80" spans="1:6" x14ac:dyDescent="0.3">
      <c r="A80" s="13" t="str">
        <f t="shared" si="5"/>
        <v>Construction</v>
      </c>
      <c r="B80" s="44" t="str">
        <f t="shared" si="6"/>
        <v>n.c.</v>
      </c>
      <c r="C80" s="44" t="str">
        <f t="shared" si="6"/>
        <v>n.c.</v>
      </c>
      <c r="D80" s="44" t="str">
        <f t="shared" si="6"/>
        <v>n.c.</v>
      </c>
      <c r="E80" s="44" t="str">
        <f t="shared" si="6"/>
        <v>n.c.</v>
      </c>
      <c r="F80" s="44" t="str">
        <f t="shared" si="7"/>
        <v>n.c.</v>
      </c>
    </row>
    <row r="81" spans="1:11" x14ac:dyDescent="0.3">
      <c r="A81" s="12" t="str">
        <f t="shared" si="5"/>
        <v>Maintenance and repair services</v>
      </c>
      <c r="B81" s="44" t="str">
        <f t="shared" si="6"/>
        <v>n.c.</v>
      </c>
      <c r="C81" s="44" t="str">
        <f t="shared" si="6"/>
        <v>n.c.</v>
      </c>
      <c r="D81" s="44" t="str">
        <f t="shared" si="6"/>
        <v>n.c.</v>
      </c>
      <c r="E81" s="44" t="str">
        <f t="shared" si="6"/>
        <v>n.c.</v>
      </c>
      <c r="F81" s="44" t="str">
        <f t="shared" si="7"/>
        <v>n.c.</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77.636489288182446</v>
      </c>
      <c r="C83" s="44">
        <f t="shared" si="6"/>
        <v>20.090258325552444</v>
      </c>
      <c r="D83" s="44">
        <f t="shared" si="6"/>
        <v>-3.2331216794090971</v>
      </c>
      <c r="E83" s="44">
        <f t="shared" si="6"/>
        <v>3.4884499497823906</v>
      </c>
      <c r="F83" s="44">
        <f t="shared" si="7"/>
        <v>113.62819626814098</v>
      </c>
    </row>
    <row r="84" spans="1:11" x14ac:dyDescent="0.3">
      <c r="A84" s="27" t="s">
        <v>149</v>
      </c>
      <c r="B84" s="50"/>
      <c r="C84" s="50"/>
      <c r="D84" s="50"/>
      <c r="E84" s="50"/>
      <c r="F84" s="50"/>
    </row>
    <row r="85" spans="1:11" x14ac:dyDescent="0.3">
      <c r="A85" t="s">
        <v>265</v>
      </c>
    </row>
    <row r="88" spans="1:11" x14ac:dyDescent="0.3">
      <c r="A88" s="15" t="s">
        <v>269</v>
      </c>
      <c r="B88" s="14"/>
      <c r="C88" s="14"/>
      <c r="D88" s="14"/>
      <c r="E88" s="14"/>
      <c r="F88" s="14"/>
      <c r="G88" s="14"/>
      <c r="H88" s="14"/>
      <c r="I88" s="14"/>
      <c r="J88" s="14"/>
      <c r="K88" s="14"/>
    </row>
    <row r="90" spans="1:11" ht="18" thickBot="1" x14ac:dyDescent="0.4">
      <c r="A90" s="25" t="s">
        <v>270</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130</v>
      </c>
      <c r="B93" s="61">
        <v>3575</v>
      </c>
      <c r="C93" s="61">
        <v>2763</v>
      </c>
      <c r="D93" s="61">
        <v>5594</v>
      </c>
      <c r="E93" s="61">
        <v>8292</v>
      </c>
      <c r="F93" s="60">
        <v>8888</v>
      </c>
    </row>
    <row r="94" spans="1:11" x14ac:dyDescent="0.3">
      <c r="A94" s="33" t="s">
        <v>52</v>
      </c>
      <c r="B94" s="62">
        <v>2438</v>
      </c>
      <c r="C94" s="62">
        <v>2823</v>
      </c>
      <c r="D94" s="62">
        <v>2780</v>
      </c>
      <c r="E94" s="62">
        <v>2938</v>
      </c>
      <c r="F94" s="67">
        <v>3687</v>
      </c>
    </row>
    <row r="95" spans="1:11" x14ac:dyDescent="0.3">
      <c r="A95" s="12" t="s">
        <v>55</v>
      </c>
      <c r="B95" s="61">
        <v>3060</v>
      </c>
      <c r="C95" s="61">
        <v>4412</v>
      </c>
      <c r="D95" s="61">
        <v>4934</v>
      </c>
      <c r="E95" s="61">
        <v>3846</v>
      </c>
      <c r="F95" s="60">
        <v>3316</v>
      </c>
    </row>
    <row r="96" spans="1:11" x14ac:dyDescent="0.3">
      <c r="A96" s="33" t="s">
        <v>161</v>
      </c>
      <c r="B96" s="59">
        <v>3107</v>
      </c>
      <c r="C96" s="59">
        <v>3328</v>
      </c>
      <c r="D96" s="59">
        <v>3181</v>
      </c>
      <c r="E96" s="59" t="s">
        <v>169</v>
      </c>
      <c r="F96" s="59">
        <v>2466</v>
      </c>
    </row>
    <row r="97" spans="1:6" x14ac:dyDescent="0.3">
      <c r="A97" s="12" t="s">
        <v>162</v>
      </c>
      <c r="B97" s="61">
        <v>1563</v>
      </c>
      <c r="C97" s="61">
        <v>1700</v>
      </c>
      <c r="D97" s="61">
        <v>1849</v>
      </c>
      <c r="E97" s="61">
        <v>2135</v>
      </c>
      <c r="F97" s="60">
        <v>2369</v>
      </c>
    </row>
    <row r="98" spans="1:6" x14ac:dyDescent="0.3">
      <c r="A98" s="33" t="s">
        <v>131</v>
      </c>
      <c r="B98" s="59">
        <v>1497</v>
      </c>
      <c r="C98" s="59" t="s">
        <v>169</v>
      </c>
      <c r="D98" s="59">
        <v>1502</v>
      </c>
      <c r="E98" s="59" t="s">
        <v>169</v>
      </c>
      <c r="F98" s="59">
        <v>2226</v>
      </c>
    </row>
    <row r="99" spans="1:6" x14ac:dyDescent="0.3">
      <c r="A99" s="12" t="s">
        <v>153</v>
      </c>
      <c r="B99" s="61">
        <v>601</v>
      </c>
      <c r="C99" s="61">
        <v>545</v>
      </c>
      <c r="D99" s="61">
        <v>763</v>
      </c>
      <c r="E99" s="61">
        <v>874</v>
      </c>
      <c r="F99" s="60">
        <v>944</v>
      </c>
    </row>
    <row r="100" spans="1:6" x14ac:dyDescent="0.3">
      <c r="A100" s="33" t="s">
        <v>58</v>
      </c>
      <c r="B100" s="59">
        <v>268</v>
      </c>
      <c r="C100" s="59">
        <v>245</v>
      </c>
      <c r="D100" s="59">
        <v>197</v>
      </c>
      <c r="E100" s="59">
        <v>233</v>
      </c>
      <c r="F100" s="59">
        <v>332</v>
      </c>
    </row>
    <row r="101" spans="1:6" x14ac:dyDescent="0.3">
      <c r="A101" s="12" t="s">
        <v>154</v>
      </c>
      <c r="B101" s="61">
        <v>95</v>
      </c>
      <c r="C101" s="61">
        <v>92</v>
      </c>
      <c r="D101" s="61">
        <v>173</v>
      </c>
      <c r="E101" s="61">
        <v>241</v>
      </c>
      <c r="F101" s="60">
        <v>270</v>
      </c>
    </row>
    <row r="102" spans="1:6" x14ac:dyDescent="0.3">
      <c r="A102" s="33" t="s">
        <v>134</v>
      </c>
      <c r="B102" s="59">
        <v>286</v>
      </c>
      <c r="C102" s="59">
        <v>192</v>
      </c>
      <c r="D102" s="59">
        <v>187</v>
      </c>
      <c r="E102" s="59">
        <v>205</v>
      </c>
      <c r="F102" s="59">
        <v>221</v>
      </c>
    </row>
    <row r="103" spans="1:6" x14ac:dyDescent="0.3">
      <c r="A103" s="12" t="s">
        <v>137</v>
      </c>
      <c r="B103" s="61">
        <v>0</v>
      </c>
      <c r="C103" s="61" t="s">
        <v>169</v>
      </c>
      <c r="D103" s="61" t="s">
        <v>169</v>
      </c>
      <c r="E103" s="61" t="s">
        <v>169</v>
      </c>
      <c r="F103" s="61" t="s">
        <v>169</v>
      </c>
    </row>
    <row r="104" spans="1:6" x14ac:dyDescent="0.3">
      <c r="A104" s="33" t="s">
        <v>138</v>
      </c>
      <c r="B104" s="49">
        <f>B105-SUM(B93:B103)</f>
        <v>1422</v>
      </c>
      <c r="C104" s="59" t="s">
        <v>169</v>
      </c>
      <c r="D104" s="59" t="s">
        <v>169</v>
      </c>
      <c r="E104" s="59" t="s">
        <v>169</v>
      </c>
      <c r="F104" s="59" t="s">
        <v>169</v>
      </c>
    </row>
    <row r="105" spans="1:6" x14ac:dyDescent="0.3">
      <c r="A105" s="42" t="s">
        <v>77</v>
      </c>
      <c r="B105" s="24">
        <v>17912</v>
      </c>
      <c r="C105" s="24">
        <v>19788</v>
      </c>
      <c r="D105" s="24">
        <v>23243</v>
      </c>
      <c r="E105" s="24">
        <v>25587</v>
      </c>
      <c r="F105" s="24">
        <v>27002</v>
      </c>
    </row>
    <row r="106" spans="1:6" x14ac:dyDescent="0.3">
      <c r="A106" s="27" t="s">
        <v>149</v>
      </c>
      <c r="B106" s="28"/>
      <c r="C106" s="28"/>
      <c r="D106" s="28"/>
      <c r="E106" s="28"/>
      <c r="F106" s="28"/>
    </row>
    <row r="107" spans="1:6" x14ac:dyDescent="0.3">
      <c r="A107" t="s">
        <v>265</v>
      </c>
    </row>
    <row r="110" spans="1:6" ht="18" thickBot="1" x14ac:dyDescent="0.4">
      <c r="A110" s="25" t="s">
        <v>271</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8">A93</f>
        <v>Travel and passenger fares</v>
      </c>
      <c r="B113" s="43">
        <f t="shared" ref="B113:F125" si="9">IFERROR(B93/B$105*100, "n.c.")</f>
        <v>19.958686913800804</v>
      </c>
      <c r="C113" s="43">
        <f t="shared" si="9"/>
        <v>13.963007883565798</v>
      </c>
      <c r="D113" s="43">
        <f t="shared" si="9"/>
        <v>24.067461171105279</v>
      </c>
      <c r="E113" s="43">
        <f t="shared" si="9"/>
        <v>32.407081721186543</v>
      </c>
      <c r="F113" s="43">
        <f t="shared" si="9"/>
        <v>32.916080290348866</v>
      </c>
    </row>
    <row r="114" spans="1:6" x14ac:dyDescent="0.3">
      <c r="A114" s="49" t="str">
        <f t="shared" si="8"/>
        <v>Computer services</v>
      </c>
      <c r="B114" s="44">
        <f t="shared" si="9"/>
        <v>13.610987047789191</v>
      </c>
      <c r="C114" s="44">
        <f t="shared" si="9"/>
        <v>14.266221952698604</v>
      </c>
      <c r="D114" s="44">
        <f t="shared" si="9"/>
        <v>11.960590285247171</v>
      </c>
      <c r="E114" s="44">
        <f t="shared" si="9"/>
        <v>11.482393402899909</v>
      </c>
      <c r="F114" s="44">
        <f t="shared" si="9"/>
        <v>13.654544107843863</v>
      </c>
    </row>
    <row r="115" spans="1:6" x14ac:dyDescent="0.3">
      <c r="A115" s="12" t="str">
        <f t="shared" si="8"/>
        <v>Air and sea transport services</v>
      </c>
      <c r="B115" s="43">
        <f t="shared" si="9"/>
        <v>17.083519428316212</v>
      </c>
      <c r="C115" s="43">
        <f t="shared" si="9"/>
        <v>22.296341216899133</v>
      </c>
      <c r="D115" s="43">
        <f t="shared" si="9"/>
        <v>21.227896571010625</v>
      </c>
      <c r="E115" s="43">
        <f t="shared" si="9"/>
        <v>15.031070465470748</v>
      </c>
      <c r="F115" s="43">
        <f t="shared" si="9"/>
        <v>12.280571809495592</v>
      </c>
    </row>
    <row r="116" spans="1:6" x14ac:dyDescent="0.3">
      <c r="A116" s="13" t="str">
        <f t="shared" si="8"/>
        <v>Research and development services</v>
      </c>
      <c r="B116" s="44">
        <f t="shared" si="9"/>
        <v>17.34591335417597</v>
      </c>
      <c r="C116" s="44">
        <f t="shared" si="9"/>
        <v>16.818273701233071</v>
      </c>
      <c r="D116" s="44">
        <f t="shared" si="9"/>
        <v>13.685840898334984</v>
      </c>
      <c r="E116" s="44" t="str">
        <f t="shared" si="9"/>
        <v>n.c.</v>
      </c>
      <c r="F116" s="44">
        <f t="shared" si="9"/>
        <v>9.1326568402340556</v>
      </c>
    </row>
    <row r="117" spans="1:6" x14ac:dyDescent="0.3">
      <c r="A117" s="12" t="str">
        <f t="shared" si="8"/>
        <v>Financial services</v>
      </c>
      <c r="B117" s="43">
        <f t="shared" si="9"/>
        <v>8.7259937472085749</v>
      </c>
      <c r="C117" s="43">
        <f t="shared" si="9"/>
        <v>8.5910652920962196</v>
      </c>
      <c r="D117" s="43">
        <f t="shared" si="9"/>
        <v>7.9550832508712297</v>
      </c>
      <c r="E117" s="43">
        <f t="shared" si="9"/>
        <v>8.3440809786219567</v>
      </c>
      <c r="F117" s="43">
        <f t="shared" si="9"/>
        <v>8.7734241908006805</v>
      </c>
    </row>
    <row r="118" spans="1:6" x14ac:dyDescent="0.3">
      <c r="A118" s="13" t="str">
        <f t="shared" si="8"/>
        <v>Professional, technical, and related services</v>
      </c>
      <c r="B118" s="44">
        <f t="shared" si="9"/>
        <v>8.3575256811076368</v>
      </c>
      <c r="C118" s="44" t="str">
        <f t="shared" si="9"/>
        <v>n.c.</v>
      </c>
      <c r="D118" s="44">
        <f t="shared" si="9"/>
        <v>6.4621606505184355</v>
      </c>
      <c r="E118" s="44" t="str">
        <f t="shared" si="9"/>
        <v>n.c.</v>
      </c>
      <c r="F118" s="44">
        <f t="shared" si="9"/>
        <v>8.2438337900896226</v>
      </c>
    </row>
    <row r="119" spans="1:6" x14ac:dyDescent="0.3">
      <c r="A119" s="12" t="str">
        <f t="shared" si="8"/>
        <v>Maintenance and repair services</v>
      </c>
      <c r="B119" s="43">
        <f t="shared" si="9"/>
        <v>3.3552925413130859</v>
      </c>
      <c r="C119" s="43">
        <f t="shared" si="9"/>
        <v>2.7541944612896705</v>
      </c>
      <c r="D119" s="43">
        <f t="shared" si="9"/>
        <v>3.2827087725336663</v>
      </c>
      <c r="E119" s="43">
        <f t="shared" si="9"/>
        <v>3.4157970844569507</v>
      </c>
      <c r="F119" s="43">
        <f t="shared" si="9"/>
        <v>3.4960373305681061</v>
      </c>
    </row>
    <row r="120" spans="1:6" x14ac:dyDescent="0.3">
      <c r="A120" s="13" t="str">
        <f t="shared" si="8"/>
        <v>Insurance services</v>
      </c>
      <c r="B120" s="44">
        <f t="shared" si="9"/>
        <v>1.4962036623492629</v>
      </c>
      <c r="C120" s="44">
        <f t="shared" si="9"/>
        <v>1.2381241156256317</v>
      </c>
      <c r="D120" s="44">
        <f t="shared" si="9"/>
        <v>0.84756700942219165</v>
      </c>
      <c r="E120" s="44">
        <f t="shared" si="9"/>
        <v>0.91061867354515957</v>
      </c>
      <c r="F120" s="44">
        <f t="shared" si="9"/>
        <v>1.2295385526997999</v>
      </c>
    </row>
    <row r="121" spans="1:6" x14ac:dyDescent="0.3">
      <c r="A121" s="12" t="str">
        <f t="shared" si="8"/>
        <v>Telecommunications and information services</v>
      </c>
      <c r="B121" s="43">
        <f t="shared" si="9"/>
        <v>0.53037070120589547</v>
      </c>
      <c r="C121" s="43">
        <f t="shared" si="9"/>
        <v>0.46492823933697192</v>
      </c>
      <c r="D121" s="43">
        <f t="shared" si="9"/>
        <v>0.74431011487329524</v>
      </c>
      <c r="E121" s="43">
        <f t="shared" si="9"/>
        <v>0.94188455074842681</v>
      </c>
      <c r="F121" s="43">
        <f t="shared" si="9"/>
        <v>0.99992593141248787</v>
      </c>
    </row>
    <row r="122" spans="1:6" x14ac:dyDescent="0.3">
      <c r="A122" s="13" t="str">
        <f t="shared" si="8"/>
        <v>Audiovisual services</v>
      </c>
      <c r="B122" s="44">
        <f t="shared" si="9"/>
        <v>1.5966949531040644</v>
      </c>
      <c r="C122" s="44">
        <f t="shared" si="9"/>
        <v>0.97028502122498483</v>
      </c>
      <c r="D122" s="44">
        <f t="shared" si="9"/>
        <v>0.80454330336015145</v>
      </c>
      <c r="E122" s="44">
        <f t="shared" si="9"/>
        <v>0.80118810333372414</v>
      </c>
      <c r="F122" s="44">
        <f t="shared" si="9"/>
        <v>0.81845789200799945</v>
      </c>
    </row>
    <row r="123" spans="1:6" x14ac:dyDescent="0.3">
      <c r="A123" s="12" t="str">
        <f t="shared" si="8"/>
        <v>Construction</v>
      </c>
      <c r="B123" s="43">
        <f t="shared" si="9"/>
        <v>0</v>
      </c>
      <c r="C123" s="43" t="str">
        <f t="shared" si="9"/>
        <v>n.c.</v>
      </c>
      <c r="D123" s="43" t="str">
        <f t="shared" si="9"/>
        <v>n.c.</v>
      </c>
      <c r="E123" s="43" t="str">
        <f t="shared" si="9"/>
        <v>n.c.</v>
      </c>
      <c r="F123" s="43" t="str">
        <f t="shared" si="9"/>
        <v>n.c.</v>
      </c>
    </row>
    <row r="124" spans="1:6" x14ac:dyDescent="0.3">
      <c r="A124" s="13" t="str">
        <f t="shared" si="8"/>
        <v>All other services</v>
      </c>
      <c r="B124" s="44">
        <f t="shared" si="9"/>
        <v>7.9388119696292989</v>
      </c>
      <c r="C124" s="44" t="str">
        <f t="shared" si="9"/>
        <v>n.c.</v>
      </c>
      <c r="D124" s="44" t="str">
        <f t="shared" si="9"/>
        <v>n.c.</v>
      </c>
      <c r="E124" s="44" t="str">
        <f t="shared" si="9"/>
        <v>n.c.</v>
      </c>
      <c r="F124" s="44" t="str">
        <f t="shared" si="9"/>
        <v>n.c.</v>
      </c>
    </row>
    <row r="125" spans="1:6" x14ac:dyDescent="0.3">
      <c r="A125" s="12" t="str">
        <f t="shared" si="8"/>
        <v>Total</v>
      </c>
      <c r="B125" s="43">
        <f t="shared" si="9"/>
        <v>100</v>
      </c>
      <c r="C125" s="43">
        <f t="shared" si="9"/>
        <v>100</v>
      </c>
      <c r="D125" s="43">
        <f t="shared" si="9"/>
        <v>100</v>
      </c>
      <c r="E125" s="43">
        <f t="shared" si="9"/>
        <v>100</v>
      </c>
      <c r="F125" s="43">
        <f t="shared" si="9"/>
        <v>100</v>
      </c>
    </row>
    <row r="126" spans="1:6" x14ac:dyDescent="0.3">
      <c r="A126" s="28" t="s">
        <v>149</v>
      </c>
      <c r="B126" s="50"/>
      <c r="C126" s="50"/>
      <c r="D126" s="50"/>
      <c r="E126" s="50"/>
      <c r="F126" s="50"/>
    </row>
    <row r="127" spans="1:6" x14ac:dyDescent="0.3">
      <c r="A127" t="s">
        <v>265</v>
      </c>
    </row>
    <row r="130" spans="1:6" ht="18" thickBot="1" x14ac:dyDescent="0.4">
      <c r="A130" s="25" t="s">
        <v>272</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0">A113</f>
        <v>Travel and passenger fares</v>
      </c>
      <c r="B133" s="62">
        <f t="shared" ref="B133:E145" si="11">IFERROR(C93-B93,"n.c.")</f>
        <v>-812</v>
      </c>
      <c r="C133" s="62">
        <f t="shared" si="11"/>
        <v>2831</v>
      </c>
      <c r="D133" s="62">
        <f t="shared" si="11"/>
        <v>2698</v>
      </c>
      <c r="E133" s="62">
        <f t="shared" si="11"/>
        <v>596</v>
      </c>
      <c r="F133" s="67">
        <f t="shared" ref="F133:F145" si="12">IFERROR(F93-B93,"n.c.")</f>
        <v>5313</v>
      </c>
    </row>
    <row r="134" spans="1:6" x14ac:dyDescent="0.3">
      <c r="A134" s="49" t="str">
        <f t="shared" si="10"/>
        <v>Computer services</v>
      </c>
      <c r="B134" s="62">
        <f t="shared" si="11"/>
        <v>385</v>
      </c>
      <c r="C134" s="62">
        <f t="shared" si="11"/>
        <v>-43</v>
      </c>
      <c r="D134" s="62">
        <f t="shared" si="11"/>
        <v>158</v>
      </c>
      <c r="E134" s="62">
        <f t="shared" si="11"/>
        <v>749</v>
      </c>
      <c r="F134" s="67">
        <f t="shared" si="12"/>
        <v>1249</v>
      </c>
    </row>
    <row r="135" spans="1:6" x14ac:dyDescent="0.3">
      <c r="A135" s="12" t="str">
        <f t="shared" si="10"/>
        <v>Air and sea transport services</v>
      </c>
      <c r="B135" s="62">
        <f t="shared" si="11"/>
        <v>1352</v>
      </c>
      <c r="C135" s="62">
        <f t="shared" si="11"/>
        <v>522</v>
      </c>
      <c r="D135" s="62">
        <f t="shared" si="11"/>
        <v>-1088</v>
      </c>
      <c r="E135" s="62">
        <f t="shared" si="11"/>
        <v>-530</v>
      </c>
      <c r="F135" s="67">
        <f t="shared" si="12"/>
        <v>256</v>
      </c>
    </row>
    <row r="136" spans="1:6" x14ac:dyDescent="0.3">
      <c r="A136" s="13" t="str">
        <f t="shared" si="10"/>
        <v>Research and development services</v>
      </c>
      <c r="B136" s="62">
        <f t="shared" si="11"/>
        <v>221</v>
      </c>
      <c r="C136" s="62">
        <f t="shared" si="11"/>
        <v>-147</v>
      </c>
      <c r="D136" s="62" t="str">
        <f t="shared" si="11"/>
        <v>n.c.</v>
      </c>
      <c r="E136" s="62" t="str">
        <f t="shared" si="11"/>
        <v>n.c.</v>
      </c>
      <c r="F136" s="67">
        <f t="shared" si="12"/>
        <v>-641</v>
      </c>
    </row>
    <row r="137" spans="1:6" x14ac:dyDescent="0.3">
      <c r="A137" s="12" t="str">
        <f t="shared" si="10"/>
        <v>Financial services</v>
      </c>
      <c r="B137" s="62">
        <f t="shared" si="11"/>
        <v>137</v>
      </c>
      <c r="C137" s="62">
        <f t="shared" si="11"/>
        <v>149</v>
      </c>
      <c r="D137" s="62">
        <f t="shared" si="11"/>
        <v>286</v>
      </c>
      <c r="E137" s="62">
        <f t="shared" si="11"/>
        <v>234</v>
      </c>
      <c r="F137" s="67">
        <f t="shared" si="12"/>
        <v>806</v>
      </c>
    </row>
    <row r="138" spans="1:6" x14ac:dyDescent="0.3">
      <c r="A138" s="13" t="str">
        <f t="shared" si="10"/>
        <v>Professional, technical, and related services</v>
      </c>
      <c r="B138" s="62" t="str">
        <f t="shared" si="11"/>
        <v>n.c.</v>
      </c>
      <c r="C138" s="62" t="str">
        <f t="shared" si="11"/>
        <v>n.c.</v>
      </c>
      <c r="D138" s="62" t="str">
        <f t="shared" si="11"/>
        <v>n.c.</v>
      </c>
      <c r="E138" s="62" t="str">
        <f t="shared" si="11"/>
        <v>n.c.</v>
      </c>
      <c r="F138" s="67">
        <f t="shared" si="12"/>
        <v>729</v>
      </c>
    </row>
    <row r="139" spans="1:6" x14ac:dyDescent="0.3">
      <c r="A139" s="12" t="str">
        <f t="shared" si="10"/>
        <v>Maintenance and repair services</v>
      </c>
      <c r="B139" s="62">
        <f t="shared" si="11"/>
        <v>-56</v>
      </c>
      <c r="C139" s="62">
        <f t="shared" si="11"/>
        <v>218</v>
      </c>
      <c r="D139" s="62">
        <f t="shared" si="11"/>
        <v>111</v>
      </c>
      <c r="E139" s="62">
        <f t="shared" si="11"/>
        <v>70</v>
      </c>
      <c r="F139" s="67">
        <f t="shared" si="12"/>
        <v>343</v>
      </c>
    </row>
    <row r="140" spans="1:6" x14ac:dyDescent="0.3">
      <c r="A140" s="13" t="str">
        <f t="shared" si="10"/>
        <v>Insurance services</v>
      </c>
      <c r="B140" s="62">
        <f t="shared" si="11"/>
        <v>-23</v>
      </c>
      <c r="C140" s="62">
        <f t="shared" si="11"/>
        <v>-48</v>
      </c>
      <c r="D140" s="62">
        <f t="shared" si="11"/>
        <v>36</v>
      </c>
      <c r="E140" s="62">
        <f t="shared" si="11"/>
        <v>99</v>
      </c>
      <c r="F140" s="67">
        <f t="shared" si="12"/>
        <v>64</v>
      </c>
    </row>
    <row r="141" spans="1:6" x14ac:dyDescent="0.3">
      <c r="A141" s="12" t="str">
        <f t="shared" si="10"/>
        <v>Telecommunications and information services</v>
      </c>
      <c r="B141" s="62">
        <f t="shared" si="11"/>
        <v>-3</v>
      </c>
      <c r="C141" s="62">
        <f t="shared" si="11"/>
        <v>81</v>
      </c>
      <c r="D141" s="62">
        <f t="shared" si="11"/>
        <v>68</v>
      </c>
      <c r="E141" s="62">
        <f t="shared" si="11"/>
        <v>29</v>
      </c>
      <c r="F141" s="67">
        <f t="shared" si="12"/>
        <v>175</v>
      </c>
    </row>
    <row r="142" spans="1:6" x14ac:dyDescent="0.3">
      <c r="A142" s="13" t="str">
        <f t="shared" si="10"/>
        <v>Audiovisual services</v>
      </c>
      <c r="B142" s="62">
        <f t="shared" si="11"/>
        <v>-94</v>
      </c>
      <c r="C142" s="62">
        <f t="shared" si="11"/>
        <v>-5</v>
      </c>
      <c r="D142" s="62">
        <f t="shared" si="11"/>
        <v>18</v>
      </c>
      <c r="E142" s="62">
        <f t="shared" si="11"/>
        <v>16</v>
      </c>
      <c r="F142" s="67">
        <f t="shared" si="12"/>
        <v>-65</v>
      </c>
    </row>
    <row r="143" spans="1:6" x14ac:dyDescent="0.3">
      <c r="A143" s="12" t="str">
        <f t="shared" si="10"/>
        <v>Construction</v>
      </c>
      <c r="B143" s="62" t="str">
        <f t="shared" si="11"/>
        <v>n.c.</v>
      </c>
      <c r="C143" s="62" t="str">
        <f t="shared" si="11"/>
        <v>n.c.</v>
      </c>
      <c r="D143" s="62" t="str">
        <f t="shared" si="11"/>
        <v>n.c.</v>
      </c>
      <c r="E143" s="62" t="str">
        <f t="shared" si="11"/>
        <v>n.c.</v>
      </c>
      <c r="F143" s="67" t="str">
        <f t="shared" si="12"/>
        <v>n.c.</v>
      </c>
    </row>
    <row r="144" spans="1:6" x14ac:dyDescent="0.3">
      <c r="A144" s="13" t="str">
        <f t="shared" si="10"/>
        <v>All other services</v>
      </c>
      <c r="B144" s="62" t="str">
        <f t="shared" si="11"/>
        <v>n.c.</v>
      </c>
      <c r="C144" s="62" t="str">
        <f t="shared" si="11"/>
        <v>n.c.</v>
      </c>
      <c r="D144" s="62" t="str">
        <f t="shared" si="11"/>
        <v>n.c.</v>
      </c>
      <c r="E144" s="62" t="str">
        <f t="shared" si="11"/>
        <v>n.c.</v>
      </c>
      <c r="F144" s="67" t="str">
        <f t="shared" si="12"/>
        <v>n.c.</v>
      </c>
    </row>
    <row r="145" spans="1:6" x14ac:dyDescent="0.3">
      <c r="A145" s="41" t="str">
        <f t="shared" si="10"/>
        <v>Total</v>
      </c>
      <c r="B145" s="62">
        <f t="shared" si="11"/>
        <v>1876</v>
      </c>
      <c r="C145" s="62">
        <f t="shared" si="11"/>
        <v>3455</v>
      </c>
      <c r="D145" s="62">
        <f t="shared" si="11"/>
        <v>2344</v>
      </c>
      <c r="E145" s="62">
        <f t="shared" si="11"/>
        <v>1415</v>
      </c>
      <c r="F145" s="67">
        <f t="shared" si="12"/>
        <v>9090</v>
      </c>
    </row>
    <row r="146" spans="1:6" x14ac:dyDescent="0.3">
      <c r="A146" s="27" t="s">
        <v>149</v>
      </c>
      <c r="B146" s="28"/>
      <c r="C146" s="28"/>
      <c r="D146" s="28"/>
      <c r="E146" s="28"/>
      <c r="F146" s="28"/>
    </row>
    <row r="147" spans="1:6" x14ac:dyDescent="0.3">
      <c r="A147" t="s">
        <v>265</v>
      </c>
    </row>
    <row r="150" spans="1:6" ht="18" thickBot="1" x14ac:dyDescent="0.4">
      <c r="A150" s="25" t="s">
        <v>273</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3">IFERROR((C93-B93)/B93*100,"n.c.")</f>
        <v>-22.713286713286713</v>
      </c>
      <c r="C153" s="44">
        <f t="shared" si="13"/>
        <v>102.46109301483895</v>
      </c>
      <c r="D153" s="44">
        <f t="shared" si="13"/>
        <v>48.230246692885238</v>
      </c>
      <c r="E153" s="44">
        <f t="shared" si="13"/>
        <v>7.1876507477086351</v>
      </c>
      <c r="F153" s="44">
        <f t="shared" ref="F153:F165" si="14">IFERROR((F93-B93)/B93*100,"n.c.")</f>
        <v>148.61538461538461</v>
      </c>
    </row>
    <row r="154" spans="1:6" x14ac:dyDescent="0.3">
      <c r="A154" s="49" t="str">
        <f t="shared" ref="A154:A165" si="15">A134</f>
        <v>Computer services</v>
      </c>
      <c r="B154" s="44">
        <f t="shared" si="13"/>
        <v>15.791632485643969</v>
      </c>
      <c r="C154" s="44">
        <f t="shared" si="13"/>
        <v>-1.5232022670917464</v>
      </c>
      <c r="D154" s="44">
        <f t="shared" si="13"/>
        <v>5.6834532374100721</v>
      </c>
      <c r="E154" s="44">
        <f t="shared" si="13"/>
        <v>25.493533015656912</v>
      </c>
      <c r="F154" s="44">
        <f t="shared" si="14"/>
        <v>51.230516817063162</v>
      </c>
    </row>
    <row r="155" spans="1:6" x14ac:dyDescent="0.3">
      <c r="A155" s="12" t="str">
        <f t="shared" si="15"/>
        <v>Air and sea transport services</v>
      </c>
      <c r="B155" s="44">
        <f t="shared" si="13"/>
        <v>44.183006535947712</v>
      </c>
      <c r="C155" s="44">
        <f t="shared" si="13"/>
        <v>11.831368993653673</v>
      </c>
      <c r="D155" s="44">
        <f t="shared" si="13"/>
        <v>-22.051074179164978</v>
      </c>
      <c r="E155" s="44">
        <f t="shared" si="13"/>
        <v>-13.780551222048881</v>
      </c>
      <c r="F155" s="44">
        <f t="shared" si="14"/>
        <v>8.3660130718954235</v>
      </c>
    </row>
    <row r="156" spans="1:6" x14ac:dyDescent="0.3">
      <c r="A156" s="13" t="str">
        <f t="shared" si="15"/>
        <v>Research and development services</v>
      </c>
      <c r="B156" s="44">
        <f t="shared" si="13"/>
        <v>7.1129707112970717</v>
      </c>
      <c r="C156" s="44">
        <f t="shared" si="13"/>
        <v>-4.4170673076923084</v>
      </c>
      <c r="D156" s="44" t="str">
        <f t="shared" si="13"/>
        <v>n.c.</v>
      </c>
      <c r="E156" s="44" t="str">
        <f t="shared" si="13"/>
        <v>n.c.</v>
      </c>
      <c r="F156" s="44">
        <f t="shared" si="14"/>
        <v>-20.6308336015449</v>
      </c>
    </row>
    <row r="157" spans="1:6" x14ac:dyDescent="0.3">
      <c r="A157" s="12" t="str">
        <f t="shared" si="15"/>
        <v>Financial services</v>
      </c>
      <c r="B157" s="44">
        <f t="shared" si="13"/>
        <v>8.7651951375559829</v>
      </c>
      <c r="C157" s="44">
        <f t="shared" si="13"/>
        <v>8.764705882352942</v>
      </c>
      <c r="D157" s="44">
        <f t="shared" si="13"/>
        <v>15.467820443482964</v>
      </c>
      <c r="E157" s="44">
        <f t="shared" si="13"/>
        <v>10.960187353629976</v>
      </c>
      <c r="F157" s="44">
        <f t="shared" si="14"/>
        <v>51.567498400511838</v>
      </c>
    </row>
    <row r="158" spans="1:6" x14ac:dyDescent="0.3">
      <c r="A158" s="13" t="str">
        <f t="shared" si="15"/>
        <v>Professional, technical, and related services</v>
      </c>
      <c r="B158" s="44" t="str">
        <f t="shared" si="13"/>
        <v>n.c.</v>
      </c>
      <c r="C158" s="44" t="str">
        <f t="shared" si="13"/>
        <v>n.c.</v>
      </c>
      <c r="D158" s="44" t="str">
        <f t="shared" si="13"/>
        <v>n.c.</v>
      </c>
      <c r="E158" s="44" t="str">
        <f t="shared" si="13"/>
        <v>n.c.</v>
      </c>
      <c r="F158" s="44">
        <f t="shared" si="14"/>
        <v>48.697394789579157</v>
      </c>
    </row>
    <row r="159" spans="1:6" x14ac:dyDescent="0.3">
      <c r="A159" s="12" t="str">
        <f t="shared" si="15"/>
        <v>Maintenance and repair services</v>
      </c>
      <c r="B159" s="44">
        <f t="shared" si="13"/>
        <v>-9.3178036605657244</v>
      </c>
      <c r="C159" s="44">
        <f t="shared" si="13"/>
        <v>40</v>
      </c>
      <c r="D159" s="44">
        <f t="shared" si="13"/>
        <v>14.547837483617302</v>
      </c>
      <c r="E159" s="44">
        <f t="shared" si="13"/>
        <v>8.0091533180778036</v>
      </c>
      <c r="F159" s="44">
        <f t="shared" si="14"/>
        <v>57.071547420965061</v>
      </c>
    </row>
    <row r="160" spans="1:6" x14ac:dyDescent="0.3">
      <c r="A160" s="13" t="str">
        <f t="shared" si="15"/>
        <v>Insurance services</v>
      </c>
      <c r="B160" s="44">
        <f t="shared" si="13"/>
        <v>-8.5820895522388057</v>
      </c>
      <c r="C160" s="44">
        <f t="shared" si="13"/>
        <v>-19.591836734693878</v>
      </c>
      <c r="D160" s="44">
        <f t="shared" si="13"/>
        <v>18.274111675126903</v>
      </c>
      <c r="E160" s="44">
        <f t="shared" si="13"/>
        <v>42.489270386266092</v>
      </c>
      <c r="F160" s="44">
        <f t="shared" si="14"/>
        <v>23.880597014925371</v>
      </c>
    </row>
    <row r="161" spans="1:11" x14ac:dyDescent="0.3">
      <c r="A161" s="12" t="str">
        <f t="shared" si="15"/>
        <v>Telecommunications and information services</v>
      </c>
      <c r="B161" s="44">
        <f t="shared" si="13"/>
        <v>-3.1578947368421053</v>
      </c>
      <c r="C161" s="44">
        <f t="shared" si="13"/>
        <v>88.043478260869563</v>
      </c>
      <c r="D161" s="44">
        <f t="shared" si="13"/>
        <v>39.306358381502889</v>
      </c>
      <c r="E161" s="44">
        <f t="shared" si="13"/>
        <v>12.033195020746888</v>
      </c>
      <c r="F161" s="44">
        <f t="shared" si="14"/>
        <v>184.21052631578948</v>
      </c>
    </row>
    <row r="162" spans="1:11" x14ac:dyDescent="0.3">
      <c r="A162" s="13" t="str">
        <f t="shared" si="15"/>
        <v>Audiovisual services</v>
      </c>
      <c r="B162" s="44">
        <f t="shared" si="13"/>
        <v>-32.867132867132867</v>
      </c>
      <c r="C162" s="44">
        <f t="shared" si="13"/>
        <v>-2.604166666666667</v>
      </c>
      <c r="D162" s="44">
        <f t="shared" si="13"/>
        <v>9.6256684491978604</v>
      </c>
      <c r="E162" s="44">
        <f t="shared" si="13"/>
        <v>7.8048780487804876</v>
      </c>
      <c r="F162" s="44">
        <f t="shared" si="14"/>
        <v>-22.727272727272727</v>
      </c>
    </row>
    <row r="163" spans="1:11" x14ac:dyDescent="0.3">
      <c r="A163" s="12" t="str">
        <f t="shared" si="15"/>
        <v>Construction</v>
      </c>
      <c r="B163" s="44" t="str">
        <f t="shared" si="13"/>
        <v>n.c.</v>
      </c>
      <c r="C163" s="44" t="str">
        <f t="shared" si="13"/>
        <v>n.c.</v>
      </c>
      <c r="D163" s="44" t="str">
        <f t="shared" si="13"/>
        <v>n.c.</v>
      </c>
      <c r="E163" s="44" t="str">
        <f t="shared" si="13"/>
        <v>n.c.</v>
      </c>
      <c r="F163" s="44" t="str">
        <f t="shared" si="14"/>
        <v>n.c.</v>
      </c>
    </row>
    <row r="164" spans="1:11" x14ac:dyDescent="0.3">
      <c r="A164" s="13" t="str">
        <f t="shared" si="15"/>
        <v>All other services</v>
      </c>
      <c r="B164" s="44" t="str">
        <f t="shared" si="13"/>
        <v>n.c.</v>
      </c>
      <c r="C164" s="44" t="str">
        <f t="shared" si="13"/>
        <v>n.c.</v>
      </c>
      <c r="D164" s="44" t="str">
        <f t="shared" si="13"/>
        <v>n.c.</v>
      </c>
      <c r="E164" s="44" t="str">
        <f t="shared" si="13"/>
        <v>n.c.</v>
      </c>
      <c r="F164" s="44" t="str">
        <f t="shared" si="14"/>
        <v>n.c.</v>
      </c>
    </row>
    <row r="165" spans="1:11" x14ac:dyDescent="0.3">
      <c r="A165" s="41" t="str">
        <f t="shared" si="15"/>
        <v>Total</v>
      </c>
      <c r="B165" s="44">
        <f t="shared" si="13"/>
        <v>10.473425636444841</v>
      </c>
      <c r="C165" s="44">
        <f t="shared" si="13"/>
        <v>17.460076814230845</v>
      </c>
      <c r="D165" s="44">
        <f t="shared" si="13"/>
        <v>10.08475670094222</v>
      </c>
      <c r="E165" s="44">
        <f t="shared" si="13"/>
        <v>5.5301520303279004</v>
      </c>
      <c r="F165" s="44">
        <f t="shared" si="14"/>
        <v>50.74810183117463</v>
      </c>
    </row>
    <row r="166" spans="1:11" x14ac:dyDescent="0.3">
      <c r="A166" s="27" t="s">
        <v>149</v>
      </c>
      <c r="B166" s="50"/>
      <c r="C166" s="50"/>
      <c r="D166" s="50"/>
      <c r="E166" s="50"/>
      <c r="F166" s="50"/>
    </row>
    <row r="167" spans="1:11" x14ac:dyDescent="0.3">
      <c r="A167" t="s">
        <v>265</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8AD9-A54C-44D6-8AFC-B1B4D514E459}">
  <sheetPr>
    <tabColor theme="4"/>
    <pageSetUpPr fitToPage="1"/>
  </sheetPr>
  <dimension ref="A1:K166"/>
  <sheetViews>
    <sheetView zoomScale="80" zoomScaleNormal="80" workbookViewId="0">
      <pane ySplit="3" topLeftCell="A112" activePane="bottomLeft" state="frozen"/>
      <selection pane="bottomLeft" activeCell="I119" sqref="I119"/>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42</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275</v>
      </c>
      <c r="B6" s="14"/>
      <c r="C6" s="14"/>
      <c r="D6" s="14"/>
      <c r="E6" s="14"/>
      <c r="F6" s="14"/>
      <c r="G6" s="14"/>
      <c r="H6" s="14"/>
      <c r="I6" s="14"/>
      <c r="J6" s="14"/>
      <c r="K6" s="14"/>
    </row>
    <row r="8" spans="1:11" ht="18" thickBot="1" x14ac:dyDescent="0.4">
      <c r="A8" s="25" t="s">
        <v>276</v>
      </c>
    </row>
    <row r="9" spans="1:11" ht="15" thickTop="1" x14ac:dyDescent="0.3">
      <c r="A9" t="s">
        <v>168</v>
      </c>
    </row>
    <row r="10" spans="1:11" x14ac:dyDescent="0.3">
      <c r="A10" s="21" t="s">
        <v>277</v>
      </c>
      <c r="B10" s="22" t="s">
        <v>89</v>
      </c>
      <c r="C10" s="22" t="s">
        <v>90</v>
      </c>
      <c r="D10" s="22" t="s">
        <v>91</v>
      </c>
      <c r="E10" s="23" t="s">
        <v>92</v>
      </c>
      <c r="F10" s="23" t="s">
        <v>129</v>
      </c>
    </row>
    <row r="11" spans="1:11" x14ac:dyDescent="0.3">
      <c r="A11" s="16" t="s">
        <v>158</v>
      </c>
      <c r="B11" s="61">
        <v>104171</v>
      </c>
      <c r="C11" s="61">
        <v>126368</v>
      </c>
      <c r="D11" s="61">
        <v>166661</v>
      </c>
      <c r="E11" s="61">
        <v>181788</v>
      </c>
      <c r="F11" s="60">
        <v>198660</v>
      </c>
    </row>
    <row r="12" spans="1:11" x14ac:dyDescent="0.3">
      <c r="A12" s="17" t="s">
        <v>72</v>
      </c>
      <c r="B12" s="62">
        <v>54083</v>
      </c>
      <c r="C12" s="62">
        <v>62092</v>
      </c>
      <c r="D12" s="62">
        <v>73350</v>
      </c>
      <c r="E12" s="62">
        <v>84011</v>
      </c>
      <c r="F12" s="67">
        <v>92171</v>
      </c>
    </row>
    <row r="13" spans="1:11" x14ac:dyDescent="0.3">
      <c r="A13" s="16" t="s">
        <v>22</v>
      </c>
      <c r="B13" s="61">
        <v>32779</v>
      </c>
      <c r="C13" s="61">
        <v>39212</v>
      </c>
      <c r="D13" s="61">
        <v>47961</v>
      </c>
      <c r="E13" s="61">
        <v>54789</v>
      </c>
      <c r="F13" s="60">
        <v>56751</v>
      </c>
    </row>
    <row r="14" spans="1:11" x14ac:dyDescent="0.3">
      <c r="A14" s="17" t="s">
        <v>82</v>
      </c>
      <c r="B14" s="62" t="s">
        <v>169</v>
      </c>
      <c r="C14" s="62" t="s">
        <v>169</v>
      </c>
      <c r="D14" s="62">
        <v>37604</v>
      </c>
      <c r="E14" s="62">
        <v>43152</v>
      </c>
      <c r="F14" s="62" t="s">
        <v>169</v>
      </c>
    </row>
    <row r="15" spans="1:11" x14ac:dyDescent="0.3">
      <c r="A15" s="17" t="s">
        <v>27</v>
      </c>
      <c r="B15" s="62">
        <v>17777</v>
      </c>
      <c r="C15" s="62">
        <v>28292</v>
      </c>
      <c r="D15" s="62" t="s">
        <v>169</v>
      </c>
      <c r="E15" s="62">
        <v>43262</v>
      </c>
      <c r="F15" s="62" t="s">
        <v>169</v>
      </c>
    </row>
    <row r="16" spans="1:11" x14ac:dyDescent="0.3">
      <c r="A16" s="17" t="s">
        <v>31</v>
      </c>
      <c r="B16" s="62" t="s">
        <v>169</v>
      </c>
      <c r="C16" s="62">
        <v>31105</v>
      </c>
      <c r="D16" s="62">
        <v>33229</v>
      </c>
      <c r="E16" s="62">
        <v>36030</v>
      </c>
      <c r="F16" s="67">
        <v>41594</v>
      </c>
    </row>
    <row r="17" spans="1:6" x14ac:dyDescent="0.3">
      <c r="A17" s="18" t="s">
        <v>29</v>
      </c>
      <c r="B17" s="62" t="s">
        <v>169</v>
      </c>
      <c r="C17" s="62">
        <v>23821</v>
      </c>
      <c r="D17" s="62" t="s">
        <v>169</v>
      </c>
      <c r="E17" s="62">
        <v>32537</v>
      </c>
      <c r="F17" s="67">
        <v>37528</v>
      </c>
    </row>
    <row r="18" spans="1:6" x14ac:dyDescent="0.3">
      <c r="A18" s="17" t="s">
        <v>25</v>
      </c>
      <c r="B18" s="62">
        <v>23525</v>
      </c>
      <c r="C18" s="62">
        <v>29917</v>
      </c>
      <c r="D18" s="62">
        <v>39062</v>
      </c>
      <c r="E18" s="62">
        <v>33524</v>
      </c>
      <c r="F18" s="67" t="s">
        <v>169</v>
      </c>
    </row>
    <row r="19" spans="1:6" x14ac:dyDescent="0.3">
      <c r="A19" s="17" t="s">
        <v>33</v>
      </c>
      <c r="B19" s="62" t="s">
        <v>169</v>
      </c>
      <c r="C19" s="62">
        <v>21440</v>
      </c>
      <c r="D19" s="62">
        <v>25267</v>
      </c>
      <c r="E19" s="62" t="s">
        <v>169</v>
      </c>
      <c r="F19" s="62" t="s">
        <v>169</v>
      </c>
    </row>
    <row r="20" spans="1:6" x14ac:dyDescent="0.3">
      <c r="A20" s="17" t="s">
        <v>35</v>
      </c>
      <c r="B20" s="62" t="s">
        <v>169</v>
      </c>
      <c r="C20" s="62" t="s">
        <v>169</v>
      </c>
      <c r="D20" s="62" t="s">
        <v>169</v>
      </c>
      <c r="E20" s="62" t="s">
        <v>169</v>
      </c>
      <c r="F20" s="67">
        <v>16230</v>
      </c>
    </row>
    <row r="21" spans="1:6" x14ac:dyDescent="0.3">
      <c r="A21" s="17" t="s">
        <v>278</v>
      </c>
      <c r="B21" s="62" t="s">
        <v>169</v>
      </c>
      <c r="C21" s="62" t="s">
        <v>169</v>
      </c>
      <c r="D21" s="62" t="s">
        <v>169</v>
      </c>
      <c r="E21" s="62" t="s">
        <v>169</v>
      </c>
      <c r="F21" s="67" t="s">
        <v>169</v>
      </c>
    </row>
    <row r="22" spans="1:6" x14ac:dyDescent="0.3">
      <c r="A22" s="51" t="s">
        <v>77</v>
      </c>
      <c r="B22" s="70">
        <v>447608</v>
      </c>
      <c r="C22" s="70">
        <v>546940</v>
      </c>
      <c r="D22" s="70">
        <v>686486</v>
      </c>
      <c r="E22" s="70">
        <v>736272</v>
      </c>
      <c r="F22" s="71">
        <v>815268</v>
      </c>
    </row>
    <row r="23" spans="1:6" x14ac:dyDescent="0.3">
      <c r="A23" s="27" t="s">
        <v>149</v>
      </c>
      <c r="B23" s="28"/>
      <c r="C23" s="28"/>
      <c r="D23" s="28"/>
      <c r="E23" s="28"/>
      <c r="F23" s="29"/>
    </row>
    <row r="24" spans="1:6" x14ac:dyDescent="0.3">
      <c r="A24" t="s">
        <v>279</v>
      </c>
    </row>
    <row r="27" spans="1:6" ht="18" thickBot="1" x14ac:dyDescent="0.4">
      <c r="A27" s="25" t="s">
        <v>280</v>
      </c>
    </row>
    <row r="28" spans="1:6" ht="15" thickTop="1" x14ac:dyDescent="0.3">
      <c r="A28" t="s">
        <v>172</v>
      </c>
    </row>
    <row r="29" spans="1:6" x14ac:dyDescent="0.3">
      <c r="A29" s="21" t="s">
        <v>277</v>
      </c>
      <c r="B29" s="22" t="s">
        <v>89</v>
      </c>
      <c r="C29" s="22" t="s">
        <v>90</v>
      </c>
      <c r="D29" s="22" t="s">
        <v>91</v>
      </c>
      <c r="E29" s="23" t="s">
        <v>92</v>
      </c>
      <c r="F29" s="23" t="s">
        <v>129</v>
      </c>
    </row>
    <row r="30" spans="1:6" x14ac:dyDescent="0.3">
      <c r="A30" s="17" t="str">
        <f>A11</f>
        <v>European Union</v>
      </c>
      <c r="B30" s="44">
        <f>IFERROR(B11/B$22*100,"n.c.")</f>
        <v>23.272819073832459</v>
      </c>
      <c r="C30" s="44">
        <f t="shared" ref="C30:F30" si="0">IFERROR(C11/C$22*100,"n.c.")</f>
        <v>23.104545288331444</v>
      </c>
      <c r="D30" s="44">
        <f t="shared" si="0"/>
        <v>24.277406968241159</v>
      </c>
      <c r="E30" s="44">
        <f t="shared" si="0"/>
        <v>24.690331833887477</v>
      </c>
      <c r="F30" s="44">
        <f t="shared" si="0"/>
        <v>24.367447268873548</v>
      </c>
    </row>
    <row r="31" spans="1:6" x14ac:dyDescent="0.3">
      <c r="A31" s="17" t="str">
        <f t="shared" ref="A31:A41" si="1">A12</f>
        <v>United Kingdom</v>
      </c>
      <c r="B31" s="44">
        <f t="shared" ref="B31:F41" si="2">IFERROR(B12/B$22*100,"n.c.")</f>
        <v>12.082670551017854</v>
      </c>
      <c r="C31" s="44">
        <f t="shared" si="2"/>
        <v>11.352616374739458</v>
      </c>
      <c r="D31" s="44">
        <f t="shared" si="2"/>
        <v>10.68485009162605</v>
      </c>
      <c r="E31" s="44">
        <f t="shared" si="2"/>
        <v>11.410321185648781</v>
      </c>
      <c r="F31" s="44">
        <f t="shared" si="2"/>
        <v>11.305607481220898</v>
      </c>
    </row>
    <row r="32" spans="1:6" x14ac:dyDescent="0.3">
      <c r="A32" s="17" t="str">
        <f t="shared" si="1"/>
        <v>Canada</v>
      </c>
      <c r="B32" s="44">
        <f t="shared" si="2"/>
        <v>7.3231488266518916</v>
      </c>
      <c r="C32" s="44">
        <f t="shared" si="2"/>
        <v>7.169342158189199</v>
      </c>
      <c r="D32" s="44">
        <f t="shared" si="2"/>
        <v>6.9864498329172049</v>
      </c>
      <c r="E32" s="44">
        <f t="shared" si="2"/>
        <v>7.4414075233066033</v>
      </c>
      <c r="F32" s="44">
        <f t="shared" si="2"/>
        <v>6.961023859638793</v>
      </c>
    </row>
    <row r="33" spans="1:6" x14ac:dyDescent="0.3">
      <c r="A33" s="17" t="str">
        <f t="shared" si="1"/>
        <v>Bermuda</v>
      </c>
      <c r="B33" s="44" t="str">
        <f t="shared" si="2"/>
        <v>n.c.</v>
      </c>
      <c r="C33" s="44" t="str">
        <f t="shared" si="2"/>
        <v>n.c.</v>
      </c>
      <c r="D33" s="44">
        <f t="shared" si="2"/>
        <v>5.4777519133674977</v>
      </c>
      <c r="E33" s="44">
        <f t="shared" si="2"/>
        <v>5.8608775017928156</v>
      </c>
      <c r="F33" s="44" t="str">
        <f t="shared" si="2"/>
        <v>n.c.</v>
      </c>
    </row>
    <row r="34" spans="1:6" x14ac:dyDescent="0.3">
      <c r="A34" s="17" t="str">
        <f t="shared" si="1"/>
        <v>Mexico</v>
      </c>
      <c r="B34" s="44">
        <f t="shared" si="2"/>
        <v>3.9715554681775123</v>
      </c>
      <c r="C34" s="44">
        <f t="shared" si="2"/>
        <v>5.172779463926573</v>
      </c>
      <c r="D34" s="44" t="str">
        <f t="shared" si="2"/>
        <v>n.c.</v>
      </c>
      <c r="E34" s="44">
        <f t="shared" si="2"/>
        <v>5.8758176326140337</v>
      </c>
      <c r="F34" s="44" t="str">
        <f t="shared" si="2"/>
        <v>n.c.</v>
      </c>
    </row>
    <row r="35" spans="1:6" x14ac:dyDescent="0.3">
      <c r="A35" s="17" t="str">
        <f t="shared" si="1"/>
        <v>India</v>
      </c>
      <c r="B35" s="44" t="str">
        <f t="shared" si="2"/>
        <v>n.c.</v>
      </c>
      <c r="C35" s="44">
        <f t="shared" si="2"/>
        <v>5.6870954766519182</v>
      </c>
      <c r="D35" s="44">
        <f t="shared" si="2"/>
        <v>4.840448312128725</v>
      </c>
      <c r="E35" s="44">
        <f t="shared" si="2"/>
        <v>4.8935719408044847</v>
      </c>
      <c r="F35" s="44">
        <f t="shared" si="2"/>
        <v>5.1018806085851516</v>
      </c>
    </row>
    <row r="36" spans="1:6" x14ac:dyDescent="0.3">
      <c r="A36" s="17" t="str">
        <f t="shared" si="1"/>
        <v>Japan</v>
      </c>
      <c r="B36" s="44" t="str">
        <f t="shared" si="2"/>
        <v>n.c.</v>
      </c>
      <c r="C36" s="44">
        <f t="shared" si="2"/>
        <v>4.3553223388305851</v>
      </c>
      <c r="D36" s="44" t="str">
        <f t="shared" si="2"/>
        <v>n.c.</v>
      </c>
      <c r="E36" s="44">
        <f t="shared" si="2"/>
        <v>4.4191548775452549</v>
      </c>
      <c r="F36" s="44">
        <f t="shared" si="2"/>
        <v>4.603148903182757</v>
      </c>
    </row>
    <row r="37" spans="1:6" x14ac:dyDescent="0.3">
      <c r="A37" s="17" t="str">
        <f t="shared" si="1"/>
        <v>Switzerland</v>
      </c>
      <c r="B37" s="44">
        <f t="shared" si="2"/>
        <v>5.2557148218977323</v>
      </c>
      <c r="C37" s="44">
        <f t="shared" si="2"/>
        <v>5.4698870077156538</v>
      </c>
      <c r="D37" s="44">
        <f t="shared" si="2"/>
        <v>5.6901378906488986</v>
      </c>
      <c r="E37" s="44">
        <f t="shared" si="2"/>
        <v>4.5532085968229135</v>
      </c>
      <c r="F37" s="44" t="str">
        <f t="shared" si="2"/>
        <v>n.c.</v>
      </c>
    </row>
    <row r="38" spans="1:6" x14ac:dyDescent="0.3">
      <c r="A38" s="17" t="str">
        <f t="shared" si="1"/>
        <v>China</v>
      </c>
      <c r="B38" s="44" t="str">
        <f t="shared" si="2"/>
        <v>n.c.</v>
      </c>
      <c r="C38" s="44">
        <f t="shared" si="2"/>
        <v>3.9199912239002455</v>
      </c>
      <c r="D38" s="44">
        <f t="shared" si="2"/>
        <v>3.6806285925714435</v>
      </c>
      <c r="E38" s="44" t="str">
        <f t="shared" si="2"/>
        <v>n.c.</v>
      </c>
      <c r="F38" s="44" t="str">
        <f t="shared" si="2"/>
        <v>n.c.</v>
      </c>
    </row>
    <row r="39" spans="1:6" x14ac:dyDescent="0.3">
      <c r="A39" s="17" t="str">
        <f t="shared" si="1"/>
        <v>Singapore</v>
      </c>
      <c r="B39" s="44" t="str">
        <f t="shared" si="2"/>
        <v>n.c.</v>
      </c>
      <c r="C39" s="44" t="str">
        <f t="shared" si="2"/>
        <v>n.c.</v>
      </c>
      <c r="D39" s="44" t="str">
        <f t="shared" si="2"/>
        <v>n.c.</v>
      </c>
      <c r="E39" s="44" t="str">
        <f t="shared" si="2"/>
        <v>n.c.</v>
      </c>
      <c r="F39" s="44">
        <f t="shared" si="2"/>
        <v>1.9907564138418286</v>
      </c>
    </row>
    <row r="40" spans="1:6" x14ac:dyDescent="0.3">
      <c r="A40" s="17" t="str">
        <f t="shared" si="1"/>
        <v>All other trade parners</v>
      </c>
      <c r="B40" s="44" t="str">
        <f t="shared" si="2"/>
        <v>n.c.</v>
      </c>
      <c r="C40" s="44" t="str">
        <f t="shared" si="2"/>
        <v>n.c.</v>
      </c>
      <c r="D40" s="44" t="str">
        <f t="shared" si="2"/>
        <v>n.c.</v>
      </c>
      <c r="E40" s="44" t="str">
        <f t="shared" si="2"/>
        <v>n.c.</v>
      </c>
      <c r="F40" s="44" t="str">
        <f t="shared" si="2"/>
        <v>n.c.</v>
      </c>
    </row>
    <row r="41" spans="1:6" x14ac:dyDescent="0.3">
      <c r="A41" s="52" t="str">
        <f t="shared" si="1"/>
        <v>Total</v>
      </c>
      <c r="B41" s="44">
        <f t="shared" si="2"/>
        <v>100</v>
      </c>
      <c r="C41" s="44">
        <f t="shared" si="2"/>
        <v>100</v>
      </c>
      <c r="D41" s="44">
        <f t="shared" si="2"/>
        <v>100</v>
      </c>
      <c r="E41" s="44">
        <f t="shared" si="2"/>
        <v>100</v>
      </c>
      <c r="F41" s="44">
        <f t="shared" si="2"/>
        <v>100</v>
      </c>
    </row>
    <row r="42" spans="1:6" x14ac:dyDescent="0.3">
      <c r="A42" s="27" t="s">
        <v>149</v>
      </c>
    </row>
    <row r="43" spans="1:6" x14ac:dyDescent="0.3">
      <c r="A43" t="s">
        <v>279</v>
      </c>
    </row>
    <row r="46" spans="1:6" ht="18" thickBot="1" x14ac:dyDescent="0.4">
      <c r="A46" s="25" t="s">
        <v>281</v>
      </c>
    </row>
    <row r="47" spans="1:6" ht="15" thickTop="1" x14ac:dyDescent="0.3">
      <c r="A47" t="s">
        <v>179</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22197</v>
      </c>
      <c r="C49" s="62">
        <f t="shared" ref="C49:E49" si="3">IFERROR(D11-C11,"n.c.")</f>
        <v>40293</v>
      </c>
      <c r="D49" s="62">
        <f t="shared" si="3"/>
        <v>15127</v>
      </c>
      <c r="E49" s="62">
        <f t="shared" si="3"/>
        <v>16872</v>
      </c>
      <c r="F49" s="67">
        <f t="shared" ref="F49" si="4">IFERROR(F11-B11,"n.c.")</f>
        <v>94489</v>
      </c>
    </row>
    <row r="50" spans="1:6" x14ac:dyDescent="0.3">
      <c r="A50" s="17" t="str">
        <f>A31</f>
        <v>United Kingdom</v>
      </c>
      <c r="B50" s="62">
        <f t="shared" ref="B50:B60" si="5">IFERROR(C12-B12,"n.c.")</f>
        <v>8009</v>
      </c>
      <c r="C50" s="62">
        <f t="shared" ref="C50:C60" si="6">IFERROR(D12-C12,"n.c.")</f>
        <v>11258</v>
      </c>
      <c r="D50" s="62">
        <f t="shared" ref="D50:D60" si="7">IFERROR(E12-D12,"n.c.")</f>
        <v>10661</v>
      </c>
      <c r="E50" s="62">
        <f t="shared" ref="E50:E60" si="8">IFERROR(F12-E12,"n.c.")</f>
        <v>8160</v>
      </c>
      <c r="F50" s="67">
        <f t="shared" ref="F50:F60" si="9">IFERROR(F12-B12,"n.c.")</f>
        <v>38088</v>
      </c>
    </row>
    <row r="51" spans="1:6" x14ac:dyDescent="0.3">
      <c r="A51" s="16" t="str">
        <f>A32</f>
        <v>Canada</v>
      </c>
      <c r="B51" s="62">
        <f t="shared" si="5"/>
        <v>6433</v>
      </c>
      <c r="C51" s="62">
        <f t="shared" si="6"/>
        <v>8749</v>
      </c>
      <c r="D51" s="62">
        <f t="shared" si="7"/>
        <v>6828</v>
      </c>
      <c r="E51" s="62">
        <f t="shared" si="8"/>
        <v>1962</v>
      </c>
      <c r="F51" s="67">
        <f t="shared" si="9"/>
        <v>23972</v>
      </c>
    </row>
    <row r="52" spans="1:6" x14ac:dyDescent="0.3">
      <c r="A52" s="17" t="str">
        <f t="shared" ref="A52:A54" si="10">A33</f>
        <v>Bermuda</v>
      </c>
      <c r="B52" s="62" t="str">
        <f t="shared" si="5"/>
        <v>n.c.</v>
      </c>
      <c r="C52" s="62" t="str">
        <f t="shared" si="6"/>
        <v>n.c.</v>
      </c>
      <c r="D52" s="62">
        <f t="shared" si="7"/>
        <v>5548</v>
      </c>
      <c r="E52" s="62" t="str">
        <f t="shared" si="8"/>
        <v>n.c.</v>
      </c>
      <c r="F52" s="67" t="str">
        <f t="shared" si="9"/>
        <v>n.c.</v>
      </c>
    </row>
    <row r="53" spans="1:6" x14ac:dyDescent="0.3">
      <c r="A53" s="16" t="str">
        <f t="shared" si="10"/>
        <v>Mexico</v>
      </c>
      <c r="B53" s="62">
        <f t="shared" si="5"/>
        <v>10515</v>
      </c>
      <c r="C53" s="62" t="str">
        <f t="shared" si="6"/>
        <v>n.c.</v>
      </c>
      <c r="D53" s="62" t="str">
        <f t="shared" si="7"/>
        <v>n.c.</v>
      </c>
      <c r="E53" s="62" t="str">
        <f t="shared" si="8"/>
        <v>n.c.</v>
      </c>
      <c r="F53" s="67" t="str">
        <f t="shared" si="9"/>
        <v>n.c.</v>
      </c>
    </row>
    <row r="54" spans="1:6" x14ac:dyDescent="0.3">
      <c r="A54" s="17" t="str">
        <f t="shared" si="10"/>
        <v>India</v>
      </c>
      <c r="B54" s="62" t="str">
        <f t="shared" si="5"/>
        <v>n.c.</v>
      </c>
      <c r="C54" s="62">
        <f t="shared" si="6"/>
        <v>2124</v>
      </c>
      <c r="D54" s="62">
        <f t="shared" si="7"/>
        <v>2801</v>
      </c>
      <c r="E54" s="62">
        <f t="shared" si="8"/>
        <v>5564</v>
      </c>
      <c r="F54" s="67" t="str">
        <f t="shared" si="9"/>
        <v>n.c.</v>
      </c>
    </row>
    <row r="55" spans="1:6" x14ac:dyDescent="0.3">
      <c r="A55" s="16" t="str">
        <f t="shared" ref="A55:A60" si="11">A36</f>
        <v>Japan</v>
      </c>
      <c r="B55" s="62" t="str">
        <f t="shared" si="5"/>
        <v>n.c.</v>
      </c>
      <c r="C55" s="62" t="str">
        <f t="shared" si="6"/>
        <v>n.c.</v>
      </c>
      <c r="D55" s="62" t="str">
        <f t="shared" si="7"/>
        <v>n.c.</v>
      </c>
      <c r="E55" s="62">
        <f t="shared" si="8"/>
        <v>4991</v>
      </c>
      <c r="F55" s="67" t="str">
        <f t="shared" si="9"/>
        <v>n.c.</v>
      </c>
    </row>
    <row r="56" spans="1:6" x14ac:dyDescent="0.3">
      <c r="A56" s="17" t="str">
        <f t="shared" si="11"/>
        <v>Switzerland</v>
      </c>
      <c r="B56" s="62">
        <f t="shared" si="5"/>
        <v>6392</v>
      </c>
      <c r="C56" s="62">
        <f t="shared" si="6"/>
        <v>9145</v>
      </c>
      <c r="D56" s="62">
        <f t="shared" si="7"/>
        <v>-5538</v>
      </c>
      <c r="E56" s="62" t="str">
        <f t="shared" si="8"/>
        <v>n.c.</v>
      </c>
      <c r="F56" s="67" t="str">
        <f t="shared" si="9"/>
        <v>n.c.</v>
      </c>
    </row>
    <row r="57" spans="1:6" x14ac:dyDescent="0.3">
      <c r="A57" s="16" t="str">
        <f t="shared" si="11"/>
        <v>China</v>
      </c>
      <c r="B57" s="62" t="str">
        <f t="shared" si="5"/>
        <v>n.c.</v>
      </c>
      <c r="C57" s="62">
        <f t="shared" si="6"/>
        <v>3827</v>
      </c>
      <c r="D57" s="62" t="str">
        <f t="shared" si="7"/>
        <v>n.c.</v>
      </c>
      <c r="E57" s="62" t="str">
        <f t="shared" si="8"/>
        <v>n.c.</v>
      </c>
      <c r="F57" s="67" t="str">
        <f t="shared" si="9"/>
        <v>n.c.</v>
      </c>
    </row>
    <row r="58" spans="1:6" x14ac:dyDescent="0.3">
      <c r="A58" s="17" t="str">
        <f t="shared" si="11"/>
        <v>Singapore</v>
      </c>
      <c r="B58" s="62" t="str">
        <f t="shared" si="5"/>
        <v>n.c.</v>
      </c>
      <c r="C58" s="62" t="str">
        <f t="shared" si="6"/>
        <v>n.c.</v>
      </c>
      <c r="D58" s="62" t="str">
        <f t="shared" si="7"/>
        <v>n.c.</v>
      </c>
      <c r="E58" s="62" t="str">
        <f t="shared" si="8"/>
        <v>n.c.</v>
      </c>
      <c r="F58" s="67" t="str">
        <f t="shared" si="9"/>
        <v>n.c.</v>
      </c>
    </row>
    <row r="59" spans="1:6" x14ac:dyDescent="0.3">
      <c r="A59" s="16" t="str">
        <f t="shared" si="11"/>
        <v>All other trade parners</v>
      </c>
      <c r="B59" s="62" t="str">
        <f t="shared" si="5"/>
        <v>n.c.</v>
      </c>
      <c r="C59" s="62" t="str">
        <f t="shared" si="6"/>
        <v>n.c.</v>
      </c>
      <c r="D59" s="62" t="str">
        <f t="shared" si="7"/>
        <v>n.c.</v>
      </c>
      <c r="E59" s="62" t="str">
        <f t="shared" si="8"/>
        <v>n.c.</v>
      </c>
      <c r="F59" s="67" t="str">
        <f t="shared" si="9"/>
        <v>n.c.</v>
      </c>
    </row>
    <row r="60" spans="1:6" x14ac:dyDescent="0.3">
      <c r="A60" s="52" t="str">
        <f t="shared" si="11"/>
        <v>Total</v>
      </c>
      <c r="B60" s="62">
        <f t="shared" si="5"/>
        <v>99332</v>
      </c>
      <c r="C60" s="62">
        <f t="shared" si="6"/>
        <v>139546</v>
      </c>
      <c r="D60" s="62">
        <f t="shared" si="7"/>
        <v>49786</v>
      </c>
      <c r="E60" s="62">
        <f t="shared" si="8"/>
        <v>78996</v>
      </c>
      <c r="F60" s="67">
        <f t="shared" si="9"/>
        <v>367660</v>
      </c>
    </row>
    <row r="61" spans="1:6" x14ac:dyDescent="0.3">
      <c r="A61" s="27" t="s">
        <v>149</v>
      </c>
      <c r="B61" s="28"/>
      <c r="C61" s="28"/>
      <c r="D61" s="28"/>
      <c r="E61" s="28"/>
      <c r="F61" s="29"/>
    </row>
    <row r="62" spans="1:6" x14ac:dyDescent="0.3">
      <c r="A62" t="s">
        <v>279</v>
      </c>
    </row>
    <row r="65" spans="1:6" ht="18" thickBot="1" x14ac:dyDescent="0.4">
      <c r="A65" s="25" t="s">
        <v>282</v>
      </c>
    </row>
    <row r="66" spans="1:6" ht="15" thickTop="1" x14ac:dyDescent="0.3">
      <c r="A66" t="s">
        <v>172</v>
      </c>
    </row>
    <row r="67" spans="1:6" x14ac:dyDescent="0.3">
      <c r="A67" s="21" t="s">
        <v>277</v>
      </c>
      <c r="B67" s="22" t="s">
        <v>144</v>
      </c>
      <c r="C67" s="22" t="s">
        <v>145</v>
      </c>
      <c r="D67" s="22" t="s">
        <v>146</v>
      </c>
      <c r="E67" s="22" t="s">
        <v>147</v>
      </c>
      <c r="F67" s="23" t="s">
        <v>148</v>
      </c>
    </row>
    <row r="68" spans="1:6" x14ac:dyDescent="0.3">
      <c r="A68" s="17" t="str">
        <f>A49</f>
        <v>European Union</v>
      </c>
      <c r="B68" s="44">
        <f>IFERROR((C11-B11)/B11*100,"n.c.")</f>
        <v>21.308233577483175</v>
      </c>
      <c r="C68" s="44">
        <f t="shared" ref="C68:D68" si="12">IFERROR((D11-C11)/C11*100,"n.c.")</f>
        <v>31.885445682451252</v>
      </c>
      <c r="D68" s="44">
        <f t="shared" si="12"/>
        <v>9.0765086012924439</v>
      </c>
      <c r="E68" s="44">
        <f>IFERROR((F11-E11)/E11*100,"n.c.")</f>
        <v>9.281140669351112</v>
      </c>
      <c r="F68" s="44">
        <f>IFERROR((F11-B11)/B11*100,"n.c.")</f>
        <v>90.705666644267609</v>
      </c>
    </row>
    <row r="69" spans="1:6" x14ac:dyDescent="0.3">
      <c r="A69" s="17" t="str">
        <f t="shared" ref="A69:A79" si="13">A50</f>
        <v>United Kingdom</v>
      </c>
      <c r="B69" s="44">
        <f t="shared" ref="B69:E79" si="14">IFERROR((C12-B12)/B12*100,"n.c.")</f>
        <v>14.808719930477229</v>
      </c>
      <c r="C69" s="44">
        <f t="shared" si="14"/>
        <v>18.131160213876182</v>
      </c>
      <c r="D69" s="44">
        <f t="shared" si="14"/>
        <v>14.534423994546694</v>
      </c>
      <c r="E69" s="44">
        <f t="shared" si="14"/>
        <v>9.7130137720060468</v>
      </c>
      <c r="F69" s="44">
        <f t="shared" ref="F69:F79" si="15">IFERROR((F12-B12)/B12*100,"n.c.")</f>
        <v>70.425087365715655</v>
      </c>
    </row>
    <row r="70" spans="1:6" x14ac:dyDescent="0.3">
      <c r="A70" s="17" t="str">
        <f t="shared" si="13"/>
        <v>Canada</v>
      </c>
      <c r="B70" s="44">
        <f t="shared" si="14"/>
        <v>19.625369901461301</v>
      </c>
      <c r="C70" s="44">
        <f t="shared" si="14"/>
        <v>22.31204733244925</v>
      </c>
      <c r="D70" s="44">
        <f t="shared" si="14"/>
        <v>14.236567210858823</v>
      </c>
      <c r="E70" s="44">
        <f t="shared" si="14"/>
        <v>3.581010786836774</v>
      </c>
      <c r="F70" s="44">
        <f t="shared" si="15"/>
        <v>73.132188291284052</v>
      </c>
    </row>
    <row r="71" spans="1:6" x14ac:dyDescent="0.3">
      <c r="A71" s="17" t="str">
        <f t="shared" si="13"/>
        <v>Bermuda</v>
      </c>
      <c r="B71" s="44" t="str">
        <f t="shared" si="14"/>
        <v>n.c.</v>
      </c>
      <c r="C71" s="44" t="str">
        <f t="shared" si="14"/>
        <v>n.c.</v>
      </c>
      <c r="D71" s="44">
        <f t="shared" si="14"/>
        <v>14.753749601106264</v>
      </c>
      <c r="E71" s="44" t="str">
        <f t="shared" si="14"/>
        <v>n.c.</v>
      </c>
      <c r="F71" s="44" t="str">
        <f t="shared" si="15"/>
        <v>n.c.</v>
      </c>
    </row>
    <row r="72" spans="1:6" x14ac:dyDescent="0.3">
      <c r="A72" s="17" t="str">
        <f t="shared" si="13"/>
        <v>Mexico</v>
      </c>
      <c r="B72" s="44">
        <f t="shared" si="14"/>
        <v>59.14946278899702</v>
      </c>
      <c r="C72" s="44" t="str">
        <f t="shared" si="14"/>
        <v>n.c.</v>
      </c>
      <c r="D72" s="44" t="str">
        <f t="shared" si="14"/>
        <v>n.c.</v>
      </c>
      <c r="E72" s="44" t="str">
        <f t="shared" si="14"/>
        <v>n.c.</v>
      </c>
      <c r="F72" s="44" t="str">
        <f t="shared" si="15"/>
        <v>n.c.</v>
      </c>
    </row>
    <row r="73" spans="1:6" x14ac:dyDescent="0.3">
      <c r="A73" s="17" t="str">
        <f t="shared" si="13"/>
        <v>India</v>
      </c>
      <c r="B73" s="44" t="str">
        <f t="shared" si="14"/>
        <v>n.c.</v>
      </c>
      <c r="C73" s="44">
        <f t="shared" si="14"/>
        <v>6.8284841665327107</v>
      </c>
      <c r="D73" s="44">
        <f t="shared" si="14"/>
        <v>8.4293839718318324</v>
      </c>
      <c r="E73" s="44">
        <f t="shared" si="14"/>
        <v>15.442686650013876</v>
      </c>
      <c r="F73" s="44" t="str">
        <f t="shared" si="15"/>
        <v>n.c.</v>
      </c>
    </row>
    <row r="74" spans="1:6" x14ac:dyDescent="0.3">
      <c r="A74" s="17" t="str">
        <f t="shared" si="13"/>
        <v>Japan</v>
      </c>
      <c r="B74" s="44" t="str">
        <f t="shared" si="14"/>
        <v>n.c.</v>
      </c>
      <c r="C74" s="44" t="str">
        <f t="shared" si="14"/>
        <v>n.c.</v>
      </c>
      <c r="D74" s="44" t="str">
        <f t="shared" si="14"/>
        <v>n.c.</v>
      </c>
      <c r="E74" s="44">
        <f t="shared" si="14"/>
        <v>15.339459692042906</v>
      </c>
      <c r="F74" s="44" t="str">
        <f t="shared" si="15"/>
        <v>n.c.</v>
      </c>
    </row>
    <row r="75" spans="1:6" x14ac:dyDescent="0.3">
      <c r="A75" s="17" t="str">
        <f t="shared" si="13"/>
        <v>Switzerland</v>
      </c>
      <c r="B75" s="44">
        <f t="shared" si="14"/>
        <v>27.171094580233795</v>
      </c>
      <c r="C75" s="44">
        <f t="shared" si="14"/>
        <v>30.567904535882604</v>
      </c>
      <c r="D75" s="44">
        <f t="shared" si="14"/>
        <v>-14.177461471506836</v>
      </c>
      <c r="E75" s="44" t="str">
        <f t="shared" si="14"/>
        <v>n.c.</v>
      </c>
      <c r="F75" s="44" t="str">
        <f t="shared" si="15"/>
        <v>n.c.</v>
      </c>
    </row>
    <row r="76" spans="1:6" x14ac:dyDescent="0.3">
      <c r="A76" s="17" t="str">
        <f t="shared" si="13"/>
        <v>China</v>
      </c>
      <c r="B76" s="44" t="str">
        <f t="shared" si="14"/>
        <v>n.c.</v>
      </c>
      <c r="C76" s="44">
        <f t="shared" si="14"/>
        <v>17.84981343283582</v>
      </c>
      <c r="D76" s="44" t="str">
        <f t="shared" si="14"/>
        <v>n.c.</v>
      </c>
      <c r="E76" s="44" t="str">
        <f t="shared" si="14"/>
        <v>n.c.</v>
      </c>
      <c r="F76" s="44" t="str">
        <f t="shared" si="15"/>
        <v>n.c.</v>
      </c>
    </row>
    <row r="77" spans="1:6" x14ac:dyDescent="0.3">
      <c r="A77" s="17" t="str">
        <f t="shared" si="13"/>
        <v>Singapore</v>
      </c>
      <c r="B77" s="44" t="str">
        <f t="shared" si="14"/>
        <v>n.c.</v>
      </c>
      <c r="C77" s="44" t="str">
        <f t="shared" si="14"/>
        <v>n.c.</v>
      </c>
      <c r="D77" s="44" t="str">
        <f t="shared" si="14"/>
        <v>n.c.</v>
      </c>
      <c r="E77" s="44" t="str">
        <f t="shared" si="14"/>
        <v>n.c.</v>
      </c>
      <c r="F77" s="44" t="str">
        <f t="shared" si="15"/>
        <v>n.c.</v>
      </c>
    </row>
    <row r="78" spans="1:6" x14ac:dyDescent="0.3">
      <c r="A78" s="17" t="str">
        <f t="shared" si="13"/>
        <v>All other trade parners</v>
      </c>
      <c r="B78" s="44" t="str">
        <f t="shared" si="14"/>
        <v>n.c.</v>
      </c>
      <c r="C78" s="44" t="str">
        <f t="shared" si="14"/>
        <v>n.c.</v>
      </c>
      <c r="D78" s="44" t="str">
        <f t="shared" si="14"/>
        <v>n.c.</v>
      </c>
      <c r="E78" s="44" t="str">
        <f t="shared" si="14"/>
        <v>n.c.</v>
      </c>
      <c r="F78" s="44" t="str">
        <f t="shared" si="15"/>
        <v>n.c.</v>
      </c>
    </row>
    <row r="79" spans="1:6" x14ac:dyDescent="0.3">
      <c r="A79" s="51" t="str">
        <f t="shared" si="13"/>
        <v>Total</v>
      </c>
      <c r="B79" s="44">
        <f t="shared" si="14"/>
        <v>22.191739200371753</v>
      </c>
      <c r="C79" s="44">
        <f t="shared" si="14"/>
        <v>25.51395034190222</v>
      </c>
      <c r="D79" s="44">
        <f t="shared" si="14"/>
        <v>7.2522964780053778</v>
      </c>
      <c r="E79" s="44">
        <f t="shared" si="14"/>
        <v>10.729187039572331</v>
      </c>
      <c r="F79" s="44">
        <f t="shared" si="15"/>
        <v>82.13883576701042</v>
      </c>
    </row>
    <row r="80" spans="1:6" x14ac:dyDescent="0.3">
      <c r="A80" s="27" t="s">
        <v>149</v>
      </c>
      <c r="B80" s="45"/>
      <c r="C80" s="45"/>
      <c r="D80" s="45"/>
      <c r="E80" s="45"/>
      <c r="F80" s="45"/>
    </row>
    <row r="81" spans="1:11" x14ac:dyDescent="0.3">
      <c r="A81" t="s">
        <v>279</v>
      </c>
    </row>
    <row r="84" spans="1:11" x14ac:dyDescent="0.3">
      <c r="A84" s="15" t="s">
        <v>283</v>
      </c>
      <c r="B84" s="14"/>
      <c r="C84" s="14"/>
      <c r="D84" s="14"/>
      <c r="E84" s="14"/>
      <c r="F84" s="14"/>
      <c r="G84" s="14"/>
      <c r="H84" s="14"/>
      <c r="I84" s="14"/>
      <c r="J84" s="14"/>
      <c r="K84" s="14"/>
    </row>
    <row r="86" spans="1:11" ht="18" thickBot="1" x14ac:dyDescent="0.4">
      <c r="A86" s="25" t="s">
        <v>284</v>
      </c>
    </row>
    <row r="87" spans="1:11" ht="15" thickTop="1" x14ac:dyDescent="0.3">
      <c r="A87" t="s">
        <v>168</v>
      </c>
    </row>
    <row r="88" spans="1:11" x14ac:dyDescent="0.3">
      <c r="A88" s="21" t="s">
        <v>277</v>
      </c>
      <c r="B88" s="22" t="s">
        <v>89</v>
      </c>
      <c r="C88" s="22" t="s">
        <v>90</v>
      </c>
      <c r="D88" s="23" t="s">
        <v>91</v>
      </c>
      <c r="E88" s="23" t="s">
        <v>92</v>
      </c>
      <c r="F88" s="23" t="s">
        <v>129</v>
      </c>
    </row>
    <row r="89" spans="1:11" x14ac:dyDescent="0.3">
      <c r="A89" s="16" t="s">
        <v>158</v>
      </c>
      <c r="B89" s="61">
        <v>184210</v>
      </c>
      <c r="C89" s="61">
        <v>206640</v>
      </c>
      <c r="D89" s="61">
        <v>248898</v>
      </c>
      <c r="E89" s="61">
        <v>262515</v>
      </c>
      <c r="F89" s="60">
        <v>293053</v>
      </c>
    </row>
    <row r="90" spans="1:11" x14ac:dyDescent="0.3">
      <c r="A90" s="17" t="s">
        <v>72</v>
      </c>
      <c r="B90" s="62" t="s">
        <v>169</v>
      </c>
      <c r="C90" s="62">
        <v>69910</v>
      </c>
      <c r="D90" s="62">
        <v>83633</v>
      </c>
      <c r="E90" s="62">
        <v>90855</v>
      </c>
      <c r="F90" s="67">
        <v>98993</v>
      </c>
    </row>
    <row r="91" spans="1:11" x14ac:dyDescent="0.3">
      <c r="A91" s="16" t="s">
        <v>22</v>
      </c>
      <c r="B91" s="61">
        <v>53204</v>
      </c>
      <c r="C91" s="61">
        <v>58414</v>
      </c>
      <c r="D91" s="61">
        <v>76631</v>
      </c>
      <c r="E91" s="61">
        <v>85841</v>
      </c>
      <c r="F91" s="60">
        <v>89713</v>
      </c>
    </row>
    <row r="92" spans="1:11" x14ac:dyDescent="0.3">
      <c r="A92" s="17" t="s">
        <v>25</v>
      </c>
      <c r="B92" s="62">
        <v>42486</v>
      </c>
      <c r="C92" s="62">
        <v>50738</v>
      </c>
      <c r="D92" s="62">
        <v>60087</v>
      </c>
      <c r="E92" s="62">
        <v>56400</v>
      </c>
      <c r="F92" s="67">
        <v>64626</v>
      </c>
    </row>
    <row r="93" spans="1:11" x14ac:dyDescent="0.3">
      <c r="A93" s="17" t="s">
        <v>74</v>
      </c>
      <c r="B93" s="62" t="s">
        <v>169</v>
      </c>
      <c r="C93" s="62">
        <v>57108</v>
      </c>
      <c r="D93" s="62">
        <v>52954</v>
      </c>
      <c r="E93" s="62">
        <v>49027</v>
      </c>
      <c r="F93" s="67">
        <v>55272</v>
      </c>
    </row>
    <row r="94" spans="1:11" x14ac:dyDescent="0.3">
      <c r="A94" s="17" t="s">
        <v>33</v>
      </c>
      <c r="B94" s="62">
        <v>40733</v>
      </c>
      <c r="C94" s="62">
        <v>39744</v>
      </c>
      <c r="D94" s="62">
        <v>42265</v>
      </c>
      <c r="E94" s="62">
        <v>47168</v>
      </c>
      <c r="F94" s="67" t="s">
        <v>169</v>
      </c>
    </row>
    <row r="95" spans="1:11" x14ac:dyDescent="0.3">
      <c r="A95" s="18" t="s">
        <v>27</v>
      </c>
      <c r="B95" s="62">
        <v>23304</v>
      </c>
      <c r="C95" s="62">
        <v>30409</v>
      </c>
      <c r="D95" s="62">
        <v>37869</v>
      </c>
      <c r="E95" s="62">
        <v>45593</v>
      </c>
      <c r="F95" s="67">
        <v>49798</v>
      </c>
    </row>
    <row r="96" spans="1:11" x14ac:dyDescent="0.3">
      <c r="A96" s="17" t="s">
        <v>29</v>
      </c>
      <c r="B96" s="62" t="s">
        <v>169</v>
      </c>
      <c r="C96" s="62" t="s">
        <v>169</v>
      </c>
      <c r="D96" s="62" t="s">
        <v>169</v>
      </c>
      <c r="E96" s="62" t="s">
        <v>169</v>
      </c>
      <c r="F96" s="62" t="s">
        <v>169</v>
      </c>
    </row>
    <row r="97" spans="1:8" x14ac:dyDescent="0.3">
      <c r="A97" s="17" t="s">
        <v>35</v>
      </c>
      <c r="B97" s="62">
        <v>26754</v>
      </c>
      <c r="C97" s="62">
        <v>31682</v>
      </c>
      <c r="D97" s="62">
        <v>35112</v>
      </c>
      <c r="E97" s="62">
        <v>39006</v>
      </c>
      <c r="F97" s="67">
        <v>41286</v>
      </c>
    </row>
    <row r="98" spans="1:8" x14ac:dyDescent="0.3">
      <c r="A98" s="17" t="s">
        <v>31</v>
      </c>
      <c r="B98" s="62" t="s">
        <v>169</v>
      </c>
      <c r="C98" s="62">
        <v>19472</v>
      </c>
      <c r="D98" s="62">
        <v>28333</v>
      </c>
      <c r="E98" s="62">
        <v>35574</v>
      </c>
      <c r="F98" s="67">
        <v>41279</v>
      </c>
      <c r="H98" s="40"/>
    </row>
    <row r="99" spans="1:8" x14ac:dyDescent="0.3">
      <c r="A99" s="17" t="s">
        <v>278</v>
      </c>
      <c r="B99" s="62" t="s">
        <v>169</v>
      </c>
      <c r="C99" s="62" t="s">
        <v>169</v>
      </c>
      <c r="D99" s="62" t="s">
        <v>169</v>
      </c>
      <c r="E99" s="62" t="s">
        <v>169</v>
      </c>
      <c r="F99" s="67" t="s">
        <v>169</v>
      </c>
    </row>
    <row r="100" spans="1:8" x14ac:dyDescent="0.3">
      <c r="A100" s="51" t="s">
        <v>77</v>
      </c>
      <c r="B100" s="70">
        <v>717018</v>
      </c>
      <c r="C100" s="70">
        <v>795299</v>
      </c>
      <c r="D100" s="70">
        <v>933551</v>
      </c>
      <c r="E100" s="70">
        <v>1012185</v>
      </c>
      <c r="F100" s="71">
        <v>1121973</v>
      </c>
    </row>
    <row r="101" spans="1:8" x14ac:dyDescent="0.3">
      <c r="A101" s="27" t="s">
        <v>149</v>
      </c>
      <c r="B101" s="28"/>
      <c r="C101" s="28"/>
      <c r="D101" s="28"/>
      <c r="E101" s="28"/>
      <c r="F101" s="29"/>
    </row>
    <row r="102" spans="1:8" x14ac:dyDescent="0.3">
      <c r="A102" t="s">
        <v>279</v>
      </c>
    </row>
    <row r="105" spans="1:8" ht="18" thickBot="1" x14ac:dyDescent="0.4">
      <c r="A105" s="25" t="s">
        <v>285</v>
      </c>
    </row>
    <row r="106" spans="1:8" ht="15" thickTop="1" x14ac:dyDescent="0.3">
      <c r="A106" t="s">
        <v>172</v>
      </c>
    </row>
    <row r="107" spans="1:8" x14ac:dyDescent="0.3">
      <c r="A107" s="21" t="s">
        <v>277</v>
      </c>
      <c r="B107" s="22" t="s">
        <v>89</v>
      </c>
      <c r="C107" s="22" t="s">
        <v>90</v>
      </c>
      <c r="D107" s="22" t="s">
        <v>91</v>
      </c>
      <c r="E107" s="23" t="s">
        <v>92</v>
      </c>
      <c r="F107" s="23" t="s">
        <v>129</v>
      </c>
    </row>
    <row r="108" spans="1:8" x14ac:dyDescent="0.3">
      <c r="A108" s="17" t="str">
        <f>A89</f>
        <v>European Union</v>
      </c>
      <c r="B108" s="44">
        <f>IFERROR(B89/B$100*100,"n.c.")</f>
        <v>25.691126303663225</v>
      </c>
      <c r="C108" s="44">
        <f t="shared" ref="C108:F108" si="16">IFERROR(C89/C$100*100,"n.c.")</f>
        <v>25.982680727625713</v>
      </c>
      <c r="D108" s="44">
        <f t="shared" si="16"/>
        <v>26.661425031947907</v>
      </c>
      <c r="E108" s="44">
        <f t="shared" si="16"/>
        <v>25.935476222232101</v>
      </c>
      <c r="F108" s="44">
        <f t="shared" si="16"/>
        <v>26.119434246635169</v>
      </c>
    </row>
    <row r="109" spans="1:8" x14ac:dyDescent="0.3">
      <c r="A109" s="17" t="str">
        <f t="shared" ref="A109:A119" si="17">A90</f>
        <v>United Kingdom</v>
      </c>
      <c r="B109" s="44" t="str">
        <f t="shared" ref="B109:F109" si="18">IFERROR(B90/B$100*100,"n.c.")</f>
        <v>n.c.</v>
      </c>
      <c r="C109" s="44">
        <f t="shared" si="18"/>
        <v>8.7904046151195967</v>
      </c>
      <c r="D109" s="44">
        <f t="shared" si="18"/>
        <v>8.9585893004238653</v>
      </c>
      <c r="E109" s="44">
        <f t="shared" si="18"/>
        <v>8.976125905837371</v>
      </c>
      <c r="F109" s="44">
        <f t="shared" si="18"/>
        <v>8.8231178468644078</v>
      </c>
    </row>
    <row r="110" spans="1:8" x14ac:dyDescent="0.3">
      <c r="A110" s="17" t="str">
        <f t="shared" si="17"/>
        <v>Canada</v>
      </c>
      <c r="B110" s="44">
        <f t="shared" ref="B110:F110" si="19">IFERROR(B91/B$100*100,"n.c.")</f>
        <v>7.4201763414586521</v>
      </c>
      <c r="C110" s="44">
        <f t="shared" si="19"/>
        <v>7.3449105305048796</v>
      </c>
      <c r="D110" s="44">
        <f t="shared" si="19"/>
        <v>8.2085499346045374</v>
      </c>
      <c r="E110" s="44">
        <f t="shared" si="19"/>
        <v>8.4807619160528951</v>
      </c>
      <c r="F110" s="44">
        <f t="shared" si="19"/>
        <v>7.9960034688891808</v>
      </c>
    </row>
    <row r="111" spans="1:8" x14ac:dyDescent="0.3">
      <c r="A111" s="17" t="str">
        <f t="shared" si="17"/>
        <v>Switzerland</v>
      </c>
      <c r="B111" s="44">
        <f t="shared" ref="B111:F111" si="20">IFERROR(B92/B$100*100,"n.c.")</f>
        <v>5.9253742583868192</v>
      </c>
      <c r="C111" s="44">
        <f t="shared" si="20"/>
        <v>6.3797389409517677</v>
      </c>
      <c r="D111" s="44">
        <f t="shared" si="20"/>
        <v>6.4363917986269632</v>
      </c>
      <c r="E111" s="44">
        <f t="shared" si="20"/>
        <v>5.5721039138102224</v>
      </c>
      <c r="F111" s="44">
        <f t="shared" si="20"/>
        <v>5.7600316585158469</v>
      </c>
    </row>
    <row r="112" spans="1:8" x14ac:dyDescent="0.3">
      <c r="A112" s="17" t="str">
        <f t="shared" si="17"/>
        <v>United Kingdom Islands, Caribbean</v>
      </c>
      <c r="B112" s="44" t="str">
        <f t="shared" ref="B112:F112" si="21">IFERROR(B93/B$100*100,"n.c.")</f>
        <v>n.c.</v>
      </c>
      <c r="C112" s="44">
        <f t="shared" si="21"/>
        <v>7.1806955622979531</v>
      </c>
      <c r="D112" s="44">
        <f t="shared" si="21"/>
        <v>5.6723199910877931</v>
      </c>
      <c r="E112" s="44">
        <f t="shared" si="21"/>
        <v>4.8436797620988257</v>
      </c>
      <c r="F112" s="44">
        <f t="shared" si="21"/>
        <v>4.926321756405903</v>
      </c>
    </row>
    <row r="113" spans="1:6" x14ac:dyDescent="0.3">
      <c r="A113" s="17" t="str">
        <f t="shared" si="17"/>
        <v>China</v>
      </c>
      <c r="B113" s="44">
        <f t="shared" ref="B113:F113" si="22">IFERROR(B94/B$100*100,"n.c.")</f>
        <v>5.6808894616313683</v>
      </c>
      <c r="C113" s="44">
        <f t="shared" si="22"/>
        <v>4.9973657706095445</v>
      </c>
      <c r="D113" s="44">
        <f t="shared" si="22"/>
        <v>4.5273370174741387</v>
      </c>
      <c r="E113" s="44">
        <f t="shared" si="22"/>
        <v>4.6600176845141945</v>
      </c>
      <c r="F113" s="44" t="str">
        <f t="shared" si="22"/>
        <v>n.c.</v>
      </c>
    </row>
    <row r="114" spans="1:6" x14ac:dyDescent="0.3">
      <c r="A114" s="17" t="str">
        <f t="shared" si="17"/>
        <v>Mexico</v>
      </c>
      <c r="B114" s="44">
        <f t="shared" ref="B114:F114" si="23">IFERROR(B95/B$100*100,"n.c.")</f>
        <v>3.2501276118591167</v>
      </c>
      <c r="C114" s="44">
        <f t="shared" si="23"/>
        <v>3.8235933906618764</v>
      </c>
      <c r="D114" s="44">
        <f t="shared" si="23"/>
        <v>4.05644683579151</v>
      </c>
      <c r="E114" s="44">
        <f t="shared" si="23"/>
        <v>4.5044137188359832</v>
      </c>
      <c r="F114" s="44">
        <f t="shared" si="23"/>
        <v>4.438431227845947</v>
      </c>
    </row>
    <row r="115" spans="1:6" x14ac:dyDescent="0.3">
      <c r="A115" s="17" t="str">
        <f t="shared" si="17"/>
        <v>Japan</v>
      </c>
      <c r="B115" s="44" t="str">
        <f t="shared" ref="B115:F115" si="24">IFERROR(B96/B$100*100,"n.c.")</f>
        <v>n.c.</v>
      </c>
      <c r="C115" s="44" t="str">
        <f t="shared" si="24"/>
        <v>n.c.</v>
      </c>
      <c r="D115" s="44" t="str">
        <f t="shared" si="24"/>
        <v>n.c.</v>
      </c>
      <c r="E115" s="44" t="str">
        <f t="shared" si="24"/>
        <v>n.c.</v>
      </c>
      <c r="F115" s="44" t="str">
        <f t="shared" si="24"/>
        <v>n.c.</v>
      </c>
    </row>
    <row r="116" spans="1:6" x14ac:dyDescent="0.3">
      <c r="A116" s="17" t="str">
        <f t="shared" si="17"/>
        <v>Singapore</v>
      </c>
      <c r="B116" s="44">
        <f t="shared" ref="B116:F116" si="25">IFERROR(B97/B$100*100,"n.c.")</f>
        <v>3.7312870806590634</v>
      </c>
      <c r="C116" s="44">
        <f t="shared" si="25"/>
        <v>3.9836589760580612</v>
      </c>
      <c r="D116" s="44">
        <f t="shared" si="25"/>
        <v>3.7611228524204892</v>
      </c>
      <c r="E116" s="44">
        <f t="shared" si="25"/>
        <v>3.8536433557106653</v>
      </c>
      <c r="F116" s="44">
        <f t="shared" si="25"/>
        <v>3.6797676949445308</v>
      </c>
    </row>
    <row r="117" spans="1:6" x14ac:dyDescent="0.3">
      <c r="A117" s="17" t="str">
        <f t="shared" si="17"/>
        <v>India</v>
      </c>
      <c r="B117" s="44" t="str">
        <f t="shared" ref="B117:F117" si="26">IFERROR(B98/B$100*100,"n.c.")</f>
        <v>n.c.</v>
      </c>
      <c r="C117" s="44">
        <f t="shared" si="26"/>
        <v>2.4483873360836617</v>
      </c>
      <c r="D117" s="44">
        <f t="shared" si="26"/>
        <v>3.034970772887609</v>
      </c>
      <c r="E117" s="44">
        <f t="shared" si="26"/>
        <v>3.5145749047851926</v>
      </c>
      <c r="F117" s="44">
        <f t="shared" si="26"/>
        <v>3.6791437940128686</v>
      </c>
    </row>
    <row r="118" spans="1:6" x14ac:dyDescent="0.3">
      <c r="A118" s="17" t="str">
        <f t="shared" si="17"/>
        <v>All other trade parners</v>
      </c>
      <c r="B118" s="44" t="str">
        <f t="shared" ref="B118:F118" si="27">IFERROR(B99/B$100*100,"n.c.")</f>
        <v>n.c.</v>
      </c>
      <c r="C118" s="44" t="str">
        <f t="shared" si="27"/>
        <v>n.c.</v>
      </c>
      <c r="D118" s="44" t="str">
        <f t="shared" si="27"/>
        <v>n.c.</v>
      </c>
      <c r="E118" s="44" t="str">
        <f t="shared" si="27"/>
        <v>n.c.</v>
      </c>
      <c r="F118" s="44" t="str">
        <f t="shared" si="27"/>
        <v>n.c.</v>
      </c>
    </row>
    <row r="119" spans="1:6" x14ac:dyDescent="0.3">
      <c r="A119" s="51" t="str">
        <f t="shared" si="17"/>
        <v>Total</v>
      </c>
      <c r="B119" s="44">
        <f t="shared" ref="B119:F119" si="28">IFERROR(B100/B$100*100,"n.c.")</f>
        <v>100</v>
      </c>
      <c r="C119" s="44">
        <f t="shared" si="28"/>
        <v>100</v>
      </c>
      <c r="D119" s="44">
        <f t="shared" si="28"/>
        <v>100</v>
      </c>
      <c r="E119" s="44">
        <f t="shared" si="28"/>
        <v>100</v>
      </c>
      <c r="F119" s="44">
        <f t="shared" si="28"/>
        <v>100</v>
      </c>
    </row>
    <row r="120" spans="1:6" x14ac:dyDescent="0.3">
      <c r="A120" s="27" t="s">
        <v>149</v>
      </c>
      <c r="B120" s="45"/>
      <c r="C120" s="45"/>
      <c r="D120" s="45"/>
      <c r="E120" s="45"/>
      <c r="F120" s="45"/>
    </row>
    <row r="121" spans="1:6" x14ac:dyDescent="0.3">
      <c r="A121" t="s">
        <v>279</v>
      </c>
    </row>
    <row r="124" spans="1:6" ht="18" thickBot="1" x14ac:dyDescent="0.4">
      <c r="A124" s="25" t="s">
        <v>286</v>
      </c>
    </row>
    <row r="125" spans="1:6" ht="15" thickTop="1" x14ac:dyDescent="0.3">
      <c r="A125" t="s">
        <v>179</v>
      </c>
    </row>
    <row r="126" spans="1:6" x14ac:dyDescent="0.3">
      <c r="A126" s="21" t="s">
        <v>277</v>
      </c>
      <c r="B126" s="22" t="s">
        <v>144</v>
      </c>
      <c r="C126" s="22" t="s">
        <v>145</v>
      </c>
      <c r="D126" s="22" t="s">
        <v>146</v>
      </c>
      <c r="E126" s="22" t="s">
        <v>147</v>
      </c>
      <c r="F126" s="23" t="s">
        <v>148</v>
      </c>
    </row>
    <row r="127" spans="1:6" x14ac:dyDescent="0.3">
      <c r="A127" s="16" t="str">
        <f>A108</f>
        <v>European Union</v>
      </c>
      <c r="B127" s="62">
        <f t="shared" ref="B127:E138" si="29">IFERROR(C89-B89,"n.c.")</f>
        <v>22430</v>
      </c>
      <c r="C127" s="62">
        <f t="shared" si="29"/>
        <v>42258</v>
      </c>
      <c r="D127" s="62">
        <f t="shared" si="29"/>
        <v>13617</v>
      </c>
      <c r="E127" s="62">
        <f t="shared" si="29"/>
        <v>30538</v>
      </c>
      <c r="F127" s="67">
        <f>IFERROR(F89-B89,"n.c.")</f>
        <v>108843</v>
      </c>
    </row>
    <row r="128" spans="1:6" x14ac:dyDescent="0.3">
      <c r="A128" s="17" t="str">
        <f t="shared" ref="A128:A138" si="30">A109</f>
        <v>United Kingdom</v>
      </c>
      <c r="B128" s="62" t="str">
        <f t="shared" si="29"/>
        <v>n.c.</v>
      </c>
      <c r="C128" s="62">
        <f t="shared" si="29"/>
        <v>13723</v>
      </c>
      <c r="D128" s="62">
        <f t="shared" si="29"/>
        <v>7222</v>
      </c>
      <c r="E128" s="62">
        <f t="shared" si="29"/>
        <v>8138</v>
      </c>
      <c r="F128" s="67" t="str">
        <f t="shared" ref="F128:F138" si="31">IFERROR(F90-B90,"n.c.")</f>
        <v>n.c.</v>
      </c>
    </row>
    <row r="129" spans="1:6" x14ac:dyDescent="0.3">
      <c r="A129" s="16" t="str">
        <f t="shared" si="30"/>
        <v>Canada</v>
      </c>
      <c r="B129" s="62">
        <f t="shared" si="29"/>
        <v>5210</v>
      </c>
      <c r="C129" s="62">
        <f t="shared" si="29"/>
        <v>18217</v>
      </c>
      <c r="D129" s="62">
        <f t="shared" si="29"/>
        <v>9210</v>
      </c>
      <c r="E129" s="62">
        <f t="shared" si="29"/>
        <v>3872</v>
      </c>
      <c r="F129" s="67">
        <f t="shared" si="31"/>
        <v>36509</v>
      </c>
    </row>
    <row r="130" spans="1:6" x14ac:dyDescent="0.3">
      <c r="A130" s="17" t="str">
        <f t="shared" si="30"/>
        <v>Switzerland</v>
      </c>
      <c r="B130" s="62">
        <f t="shared" si="29"/>
        <v>8252</v>
      </c>
      <c r="C130" s="62">
        <f t="shared" si="29"/>
        <v>9349</v>
      </c>
      <c r="D130" s="62">
        <f t="shared" si="29"/>
        <v>-3687</v>
      </c>
      <c r="E130" s="62">
        <f t="shared" si="29"/>
        <v>8226</v>
      </c>
      <c r="F130" s="67">
        <f t="shared" si="31"/>
        <v>22140</v>
      </c>
    </row>
    <row r="131" spans="1:6" x14ac:dyDescent="0.3">
      <c r="A131" s="17" t="str">
        <f t="shared" si="30"/>
        <v>United Kingdom Islands, Caribbean</v>
      </c>
      <c r="B131" s="62" t="str">
        <f t="shared" si="29"/>
        <v>n.c.</v>
      </c>
      <c r="C131" s="62">
        <f t="shared" si="29"/>
        <v>-4154</v>
      </c>
      <c r="D131" s="62">
        <f t="shared" si="29"/>
        <v>-3927</v>
      </c>
      <c r="E131" s="62">
        <f t="shared" si="29"/>
        <v>6245</v>
      </c>
      <c r="F131" s="67" t="str">
        <f t="shared" si="31"/>
        <v>n.c.</v>
      </c>
    </row>
    <row r="132" spans="1:6" x14ac:dyDescent="0.3">
      <c r="A132" s="17" t="str">
        <f t="shared" si="30"/>
        <v>China</v>
      </c>
      <c r="B132" s="62">
        <f t="shared" si="29"/>
        <v>-989</v>
      </c>
      <c r="C132" s="62">
        <f t="shared" si="29"/>
        <v>2521</v>
      </c>
      <c r="D132" s="62">
        <f t="shared" si="29"/>
        <v>4903</v>
      </c>
      <c r="E132" s="62" t="str">
        <f t="shared" si="29"/>
        <v>n.c.</v>
      </c>
      <c r="F132" s="67" t="str">
        <f t="shared" si="31"/>
        <v>n.c.</v>
      </c>
    </row>
    <row r="133" spans="1:6" x14ac:dyDescent="0.3">
      <c r="A133" s="18" t="str">
        <f t="shared" si="30"/>
        <v>Mexico</v>
      </c>
      <c r="B133" s="62">
        <f t="shared" si="29"/>
        <v>7105</v>
      </c>
      <c r="C133" s="62">
        <f t="shared" si="29"/>
        <v>7460</v>
      </c>
      <c r="D133" s="62">
        <f t="shared" si="29"/>
        <v>7724</v>
      </c>
      <c r="E133" s="62">
        <f t="shared" si="29"/>
        <v>4205</v>
      </c>
      <c r="F133" s="67">
        <f t="shared" si="31"/>
        <v>26494</v>
      </c>
    </row>
    <row r="134" spans="1:6" x14ac:dyDescent="0.3">
      <c r="A134" s="17" t="str">
        <f t="shared" si="30"/>
        <v>Japan</v>
      </c>
      <c r="B134" s="62" t="str">
        <f t="shared" si="29"/>
        <v>n.c.</v>
      </c>
      <c r="C134" s="62" t="str">
        <f t="shared" si="29"/>
        <v>n.c.</v>
      </c>
      <c r="D134" s="62" t="str">
        <f t="shared" si="29"/>
        <v>n.c.</v>
      </c>
      <c r="E134" s="62" t="str">
        <f t="shared" si="29"/>
        <v>n.c.</v>
      </c>
      <c r="F134" s="67" t="str">
        <f t="shared" si="31"/>
        <v>n.c.</v>
      </c>
    </row>
    <row r="135" spans="1:6" x14ac:dyDescent="0.3">
      <c r="A135" s="17" t="str">
        <f t="shared" si="30"/>
        <v>Singapore</v>
      </c>
      <c r="B135" s="62">
        <f t="shared" si="29"/>
        <v>4928</v>
      </c>
      <c r="C135" s="62">
        <f t="shared" si="29"/>
        <v>3430</v>
      </c>
      <c r="D135" s="62">
        <f t="shared" si="29"/>
        <v>3894</v>
      </c>
      <c r="E135" s="62">
        <f t="shared" si="29"/>
        <v>2280</v>
      </c>
      <c r="F135" s="67">
        <f t="shared" si="31"/>
        <v>14532</v>
      </c>
    </row>
    <row r="136" spans="1:6" x14ac:dyDescent="0.3">
      <c r="A136" s="17" t="str">
        <f t="shared" si="30"/>
        <v>India</v>
      </c>
      <c r="B136" s="62" t="str">
        <f t="shared" si="29"/>
        <v>n.c.</v>
      </c>
      <c r="C136" s="62">
        <f t="shared" si="29"/>
        <v>8861</v>
      </c>
      <c r="D136" s="62">
        <f t="shared" si="29"/>
        <v>7241</v>
      </c>
      <c r="E136" s="62">
        <f t="shared" si="29"/>
        <v>5705</v>
      </c>
      <c r="F136" s="67" t="str">
        <f t="shared" si="31"/>
        <v>n.c.</v>
      </c>
    </row>
    <row r="137" spans="1:6" x14ac:dyDescent="0.3">
      <c r="A137" s="17" t="str">
        <f t="shared" si="30"/>
        <v>All other trade parners</v>
      </c>
      <c r="B137" s="62" t="str">
        <f t="shared" si="29"/>
        <v>n.c.</v>
      </c>
      <c r="C137" s="62" t="str">
        <f t="shared" si="29"/>
        <v>n.c.</v>
      </c>
      <c r="D137" s="62" t="str">
        <f t="shared" si="29"/>
        <v>n.c.</v>
      </c>
      <c r="E137" s="62" t="str">
        <f t="shared" si="29"/>
        <v>n.c.</v>
      </c>
      <c r="F137" s="67" t="str">
        <f t="shared" si="31"/>
        <v>n.c.</v>
      </c>
    </row>
    <row r="138" spans="1:6" x14ac:dyDescent="0.3">
      <c r="A138" s="51" t="str">
        <f t="shared" si="30"/>
        <v>Total</v>
      </c>
      <c r="B138" s="62">
        <f t="shared" si="29"/>
        <v>78281</v>
      </c>
      <c r="C138" s="62">
        <f t="shared" si="29"/>
        <v>138252</v>
      </c>
      <c r="D138" s="62">
        <f t="shared" si="29"/>
        <v>78634</v>
      </c>
      <c r="E138" s="62">
        <f t="shared" si="29"/>
        <v>109788</v>
      </c>
      <c r="F138" s="67">
        <f t="shared" si="31"/>
        <v>404955</v>
      </c>
    </row>
    <row r="139" spans="1:6" x14ac:dyDescent="0.3">
      <c r="A139" s="53" t="s">
        <v>149</v>
      </c>
      <c r="B139" s="54"/>
      <c r="C139" s="54"/>
      <c r="D139" s="54"/>
      <c r="E139" s="54"/>
      <c r="F139" s="55"/>
    </row>
    <row r="140" spans="1:6" x14ac:dyDescent="0.3">
      <c r="A140" t="s">
        <v>279</v>
      </c>
    </row>
    <row r="143" spans="1:6" ht="18" thickBot="1" x14ac:dyDescent="0.4">
      <c r="A143" s="25" t="s">
        <v>287</v>
      </c>
    </row>
    <row r="144" spans="1:6" ht="15" thickTop="1" x14ac:dyDescent="0.3">
      <c r="A144" t="s">
        <v>172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12.176320503772867</v>
      </c>
      <c r="C146" s="44">
        <f t="shared" ref="C146:E146" si="32">IFERROR((D89-C89)/C89*100,"n.c.")</f>
        <v>20.450058072009291</v>
      </c>
      <c r="D146" s="44">
        <f t="shared" si="32"/>
        <v>5.4709157968324371</v>
      </c>
      <c r="E146" s="44">
        <f t="shared" si="32"/>
        <v>11.632859074719541</v>
      </c>
      <c r="F146" s="44">
        <f>IFERROR((F89-B89)/B89*100,"n.c.")</f>
        <v>59.086368818196618</v>
      </c>
    </row>
    <row r="147" spans="1:6" x14ac:dyDescent="0.3">
      <c r="A147" s="17" t="str">
        <f t="shared" ref="A147:A157" si="33">A128</f>
        <v>United Kingdom</v>
      </c>
      <c r="B147" s="44" t="str">
        <f t="shared" ref="B147:E157" si="34">IFERROR((C90-B90)/B90*100,"n.c.")</f>
        <v>n.c.</v>
      </c>
      <c r="C147" s="44">
        <f t="shared" si="34"/>
        <v>19.629523673294237</v>
      </c>
      <c r="D147" s="44">
        <f t="shared" si="34"/>
        <v>8.6353472911410574</v>
      </c>
      <c r="E147" s="44">
        <f t="shared" si="34"/>
        <v>8.9571294920477698</v>
      </c>
      <c r="F147" s="44" t="str">
        <f t="shared" ref="F147:F157" si="35">IFERROR((F90-B90)/B90*100,"n.c.")</f>
        <v>n.c.</v>
      </c>
    </row>
    <row r="148" spans="1:6" x14ac:dyDescent="0.3">
      <c r="A148" s="17" t="str">
        <f t="shared" si="33"/>
        <v>Canada</v>
      </c>
      <c r="B148" s="44">
        <f t="shared" si="34"/>
        <v>9.7924968047515222</v>
      </c>
      <c r="C148" s="44">
        <f t="shared" si="34"/>
        <v>31.186017050707022</v>
      </c>
      <c r="D148" s="44">
        <f t="shared" si="34"/>
        <v>12.018634756169174</v>
      </c>
      <c r="E148" s="44">
        <f t="shared" si="34"/>
        <v>4.5106650668095671</v>
      </c>
      <c r="F148" s="44">
        <f t="shared" si="35"/>
        <v>68.620780392451692</v>
      </c>
    </row>
    <row r="149" spans="1:6" x14ac:dyDescent="0.3">
      <c r="A149" s="17" t="str">
        <f t="shared" si="33"/>
        <v>Switzerland</v>
      </c>
      <c r="B149" s="44">
        <f t="shared" si="34"/>
        <v>19.422868709692604</v>
      </c>
      <c r="C149" s="44">
        <f t="shared" si="34"/>
        <v>18.426031771059169</v>
      </c>
      <c r="D149" s="44">
        <f t="shared" si="34"/>
        <v>-6.1361026511558237</v>
      </c>
      <c r="E149" s="44">
        <f t="shared" si="34"/>
        <v>14.585106382978724</v>
      </c>
      <c r="F149" s="44">
        <f t="shared" si="35"/>
        <v>52.111283716989121</v>
      </c>
    </row>
    <row r="150" spans="1:6" x14ac:dyDescent="0.3">
      <c r="A150" s="17" t="str">
        <f t="shared" si="33"/>
        <v>United Kingdom Islands, Caribbean</v>
      </c>
      <c r="B150" s="44" t="str">
        <f t="shared" si="34"/>
        <v>n.c.</v>
      </c>
      <c r="C150" s="44">
        <f t="shared" si="34"/>
        <v>-7.2739371016319954</v>
      </c>
      <c r="D150" s="44">
        <f t="shared" si="34"/>
        <v>-7.4158703780639792</v>
      </c>
      <c r="E150" s="44">
        <f t="shared" si="34"/>
        <v>12.737879127827522</v>
      </c>
      <c r="F150" s="44" t="str">
        <f t="shared" si="35"/>
        <v>n.c.</v>
      </c>
    </row>
    <row r="151" spans="1:6" x14ac:dyDescent="0.3">
      <c r="A151" s="17" t="str">
        <f t="shared" si="33"/>
        <v>China</v>
      </c>
      <c r="B151" s="44">
        <f t="shared" si="34"/>
        <v>-2.4280067758328627</v>
      </c>
      <c r="C151" s="44">
        <f t="shared" si="34"/>
        <v>6.343095813204509</v>
      </c>
      <c r="D151" s="44">
        <f t="shared" si="34"/>
        <v>11.600615166213178</v>
      </c>
      <c r="E151" s="44" t="str">
        <f t="shared" si="34"/>
        <v>n.c.</v>
      </c>
      <c r="F151" s="44" t="str">
        <f t="shared" si="35"/>
        <v>n.c.</v>
      </c>
    </row>
    <row r="152" spans="1:6" x14ac:dyDescent="0.3">
      <c r="A152" s="17" t="str">
        <f t="shared" si="33"/>
        <v>Mexico</v>
      </c>
      <c r="B152" s="44">
        <f t="shared" si="34"/>
        <v>30.488328184002743</v>
      </c>
      <c r="C152" s="44">
        <f t="shared" si="34"/>
        <v>24.53221085862738</v>
      </c>
      <c r="D152" s="44">
        <f t="shared" si="34"/>
        <v>20.39663048931844</v>
      </c>
      <c r="E152" s="44">
        <f t="shared" si="34"/>
        <v>9.222907025201236</v>
      </c>
      <c r="F152" s="44">
        <f t="shared" si="35"/>
        <v>113.68863714383797</v>
      </c>
    </row>
    <row r="153" spans="1:6" x14ac:dyDescent="0.3">
      <c r="A153" s="17" t="str">
        <f t="shared" si="33"/>
        <v>Japan</v>
      </c>
      <c r="B153" s="44" t="str">
        <f t="shared" si="34"/>
        <v>n.c.</v>
      </c>
      <c r="C153" s="44" t="str">
        <f t="shared" si="34"/>
        <v>n.c.</v>
      </c>
      <c r="D153" s="44" t="str">
        <f t="shared" si="34"/>
        <v>n.c.</v>
      </c>
      <c r="E153" s="44" t="str">
        <f t="shared" si="34"/>
        <v>n.c.</v>
      </c>
      <c r="F153" s="44" t="str">
        <f t="shared" si="35"/>
        <v>n.c.</v>
      </c>
    </row>
    <row r="154" spans="1:6" x14ac:dyDescent="0.3">
      <c r="A154" s="17" t="str">
        <f t="shared" si="33"/>
        <v>Singapore</v>
      </c>
      <c r="B154" s="44">
        <f t="shared" si="34"/>
        <v>18.419675562532706</v>
      </c>
      <c r="C154" s="44">
        <f t="shared" si="34"/>
        <v>10.826336721166593</v>
      </c>
      <c r="D154" s="44">
        <f t="shared" si="34"/>
        <v>11.090225563909774</v>
      </c>
      <c r="E154" s="44">
        <f t="shared" si="34"/>
        <v>5.8452545762190429</v>
      </c>
      <c r="F154" s="44">
        <f t="shared" si="35"/>
        <v>54.317111459968601</v>
      </c>
    </row>
    <row r="155" spans="1:6" x14ac:dyDescent="0.3">
      <c r="A155" s="17" t="str">
        <f t="shared" si="33"/>
        <v>India</v>
      </c>
      <c r="B155" s="44" t="str">
        <f t="shared" si="34"/>
        <v>n.c.</v>
      </c>
      <c r="C155" s="44">
        <f t="shared" si="34"/>
        <v>45.506368118323749</v>
      </c>
      <c r="D155" s="44">
        <f t="shared" si="34"/>
        <v>25.556771256132429</v>
      </c>
      <c r="E155" s="44">
        <f t="shared" si="34"/>
        <v>16.036993309720582</v>
      </c>
      <c r="F155" s="44" t="str">
        <f t="shared" si="35"/>
        <v>n.c.</v>
      </c>
    </row>
    <row r="156" spans="1:6" x14ac:dyDescent="0.3">
      <c r="A156" s="17" t="str">
        <f t="shared" si="33"/>
        <v>All other trade parners</v>
      </c>
      <c r="B156" s="44" t="str">
        <f t="shared" si="34"/>
        <v>n.c.</v>
      </c>
      <c r="C156" s="44" t="str">
        <f t="shared" si="34"/>
        <v>n.c.</v>
      </c>
      <c r="D156" s="44" t="str">
        <f t="shared" si="34"/>
        <v>n.c.</v>
      </c>
      <c r="E156" s="44" t="str">
        <f t="shared" si="34"/>
        <v>n.c.</v>
      </c>
      <c r="F156" s="44" t="str">
        <f t="shared" si="35"/>
        <v>n.c.</v>
      </c>
    </row>
    <row r="157" spans="1:6" x14ac:dyDescent="0.3">
      <c r="A157" s="51" t="str">
        <f t="shared" si="33"/>
        <v>Total</v>
      </c>
      <c r="B157" s="44">
        <f t="shared" si="34"/>
        <v>10.917578080327132</v>
      </c>
      <c r="C157" s="44">
        <f t="shared" si="34"/>
        <v>17.38365067729244</v>
      </c>
      <c r="D157" s="44">
        <f t="shared" si="34"/>
        <v>8.4231070396796746</v>
      </c>
      <c r="E157" s="44">
        <f t="shared" si="34"/>
        <v>10.846633767542494</v>
      </c>
      <c r="F157" s="44">
        <f t="shared" si="35"/>
        <v>56.477661648661538</v>
      </c>
    </row>
    <row r="158" spans="1:6" x14ac:dyDescent="0.3">
      <c r="A158" s="27" t="s">
        <v>149</v>
      </c>
      <c r="F158" s="56"/>
    </row>
    <row r="159" spans="1:6" x14ac:dyDescent="0.3">
      <c r="A159" t="s">
        <v>279</v>
      </c>
    </row>
    <row r="166" spans="1:11" x14ac:dyDescent="0.3">
      <c r="A166" s="10" t="s">
        <v>60</v>
      </c>
      <c r="B166" s="10" t="s">
        <v>60</v>
      </c>
      <c r="C166" s="10" t="s">
        <v>60</v>
      </c>
      <c r="D166" s="10" t="s">
        <v>60</v>
      </c>
      <c r="E166" s="10" t="s">
        <v>60</v>
      </c>
      <c r="F166" s="10" t="s">
        <v>60</v>
      </c>
      <c r="G166" s="10" t="s">
        <v>60</v>
      </c>
      <c r="H166" s="10" t="s">
        <v>60</v>
      </c>
      <c r="I166" s="10" t="s">
        <v>60</v>
      </c>
      <c r="J166" s="10" t="s">
        <v>60</v>
      </c>
      <c r="K166" s="10" t="s">
        <v>60</v>
      </c>
    </row>
  </sheetData>
  <pageMargins left="0.7" right="0.7" top="0.75" bottom="0.75" header="0.3" footer="0.3"/>
  <pageSetup scale="41" fitToHeight="0" orientation="portrait" r:id="rId1"/>
  <ignoredErrors>
    <ignoredError sqref="B30 B68 B108:F108 B146 F146" calculatedColumn="1"/>
  </ignoredErrors>
  <tableParts count="8">
    <tablePart r:id="rId2"/>
    <tablePart r:id="rId3"/>
    <tablePart r:id="rId4"/>
    <tablePart r:id="rId5"/>
    <tablePart r:id="rId6"/>
    <tablePart r:id="rId7"/>
    <tablePart r:id="rId8"/>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C2E1-6F3B-4B1D-B8B2-3032DA6E8293}">
  <sheetPr>
    <tabColor theme="4"/>
    <pageSetUpPr fitToPage="1"/>
  </sheetPr>
  <dimension ref="A1:K165"/>
  <sheetViews>
    <sheetView zoomScale="80" zoomScaleNormal="80" workbookViewId="0">
      <pane ySplit="3" topLeftCell="A108" activePane="bottomLeft" state="frozen"/>
      <selection pane="bottomLeft" activeCell="A4" sqref="A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288</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289</v>
      </c>
      <c r="B6" s="14"/>
      <c r="C6" s="14"/>
      <c r="D6" s="14"/>
      <c r="E6" s="14"/>
      <c r="F6" s="14"/>
      <c r="G6" s="14"/>
      <c r="H6" s="14"/>
      <c r="I6" s="14"/>
      <c r="J6" s="14"/>
      <c r="K6" s="14"/>
    </row>
    <row r="8" spans="1:11" ht="18" thickBot="1" x14ac:dyDescent="0.4">
      <c r="A8" s="25" t="s">
        <v>290</v>
      </c>
    </row>
    <row r="9" spans="1:11" ht="15" thickTop="1" x14ac:dyDescent="0.3">
      <c r="A9" t="s">
        <v>127</v>
      </c>
    </row>
    <row r="10" spans="1:11" x14ac:dyDescent="0.3">
      <c r="A10" s="21" t="s">
        <v>277</v>
      </c>
      <c r="B10" s="22" t="s">
        <v>89</v>
      </c>
      <c r="C10" s="22" t="s">
        <v>90</v>
      </c>
      <c r="D10" s="22" t="s">
        <v>91</v>
      </c>
      <c r="E10" s="23" t="s">
        <v>92</v>
      </c>
      <c r="F10" s="23" t="s">
        <v>129</v>
      </c>
    </row>
    <row r="11" spans="1:11" x14ac:dyDescent="0.3">
      <c r="A11" s="16" t="s">
        <v>158</v>
      </c>
      <c r="B11" s="12">
        <v>7315</v>
      </c>
      <c r="C11" s="12">
        <v>14480</v>
      </c>
      <c r="D11" s="12">
        <v>41327</v>
      </c>
      <c r="E11" s="12">
        <v>54487</v>
      </c>
      <c r="F11" s="19">
        <v>63285</v>
      </c>
    </row>
    <row r="12" spans="1:11" x14ac:dyDescent="0.3">
      <c r="A12" s="17" t="s">
        <v>27</v>
      </c>
      <c r="B12" s="13">
        <v>10609</v>
      </c>
      <c r="C12" s="13">
        <v>19555</v>
      </c>
      <c r="D12" s="13">
        <v>27800</v>
      </c>
      <c r="E12" s="13">
        <v>31073</v>
      </c>
      <c r="F12" s="20">
        <v>32845</v>
      </c>
    </row>
    <row r="13" spans="1:11" x14ac:dyDescent="0.3">
      <c r="A13" s="16" t="s">
        <v>72</v>
      </c>
      <c r="B13" s="12">
        <v>3578</v>
      </c>
      <c r="C13" s="12">
        <v>3934</v>
      </c>
      <c r="D13" s="12">
        <v>13503</v>
      </c>
      <c r="E13" s="12">
        <v>18222</v>
      </c>
      <c r="F13" s="19">
        <v>19839</v>
      </c>
    </row>
    <row r="14" spans="1:11" x14ac:dyDescent="0.3">
      <c r="A14" s="17" t="s">
        <v>22</v>
      </c>
      <c r="B14" s="13">
        <v>1609</v>
      </c>
      <c r="C14" s="13">
        <v>1771</v>
      </c>
      <c r="D14" s="13">
        <v>7430</v>
      </c>
      <c r="E14" s="13">
        <v>12008</v>
      </c>
      <c r="F14" s="20">
        <v>13988</v>
      </c>
    </row>
    <row r="15" spans="1:11" x14ac:dyDescent="0.3">
      <c r="A15" s="17" t="s">
        <v>29</v>
      </c>
      <c r="B15" s="13">
        <v>1498</v>
      </c>
      <c r="C15" s="13">
        <v>965</v>
      </c>
      <c r="D15" s="13">
        <v>3906</v>
      </c>
      <c r="E15" s="13">
        <v>8473</v>
      </c>
      <c r="F15" s="20">
        <v>10194</v>
      </c>
    </row>
    <row r="16" spans="1:11" x14ac:dyDescent="0.3">
      <c r="A16" s="17" t="s">
        <v>291</v>
      </c>
      <c r="B16" s="13">
        <v>1805</v>
      </c>
      <c r="C16" s="13">
        <v>4348</v>
      </c>
      <c r="D16" s="13">
        <v>5702</v>
      </c>
      <c r="E16" s="13">
        <v>6967</v>
      </c>
      <c r="F16" s="20">
        <v>7855</v>
      </c>
    </row>
    <row r="17" spans="1:6" x14ac:dyDescent="0.3">
      <c r="A17" s="18" t="s">
        <v>37</v>
      </c>
      <c r="B17" s="13">
        <v>843</v>
      </c>
      <c r="C17" s="13">
        <v>886</v>
      </c>
      <c r="D17" s="13">
        <v>2614</v>
      </c>
      <c r="E17" s="13">
        <v>4253</v>
      </c>
      <c r="F17" s="20">
        <v>4486</v>
      </c>
    </row>
    <row r="18" spans="1:6" x14ac:dyDescent="0.3">
      <c r="A18" s="17" t="s">
        <v>292</v>
      </c>
      <c r="B18" s="13">
        <v>1051</v>
      </c>
      <c r="C18" s="13">
        <v>1843</v>
      </c>
      <c r="D18" s="13">
        <v>3227</v>
      </c>
      <c r="E18" s="13">
        <v>3886</v>
      </c>
      <c r="F18" s="20">
        <v>4477</v>
      </c>
    </row>
    <row r="19" spans="1:6" x14ac:dyDescent="0.3">
      <c r="A19" s="17" t="s">
        <v>31</v>
      </c>
      <c r="B19" s="13">
        <v>811</v>
      </c>
      <c r="C19" s="13">
        <v>1227</v>
      </c>
      <c r="D19" s="13">
        <v>2497</v>
      </c>
      <c r="E19" s="13">
        <v>3325</v>
      </c>
      <c r="F19" s="20">
        <v>4385</v>
      </c>
    </row>
    <row r="20" spans="1:6" x14ac:dyDescent="0.3">
      <c r="A20" s="17" t="s">
        <v>293</v>
      </c>
      <c r="B20" s="13">
        <v>453</v>
      </c>
      <c r="C20" s="13">
        <v>217</v>
      </c>
      <c r="D20" s="13">
        <v>1039</v>
      </c>
      <c r="E20" s="13">
        <v>4043</v>
      </c>
      <c r="F20" s="20">
        <v>3997</v>
      </c>
    </row>
    <row r="21" spans="1:6" x14ac:dyDescent="0.3">
      <c r="A21" s="17" t="s">
        <v>278</v>
      </c>
      <c r="B21" s="13">
        <f>B22-SUM(B11:B20)</f>
        <v>18198</v>
      </c>
      <c r="C21" s="13">
        <f t="shared" ref="C21:F21" si="0">C22-SUM(C11:C20)</f>
        <v>27947</v>
      </c>
      <c r="D21" s="13">
        <f t="shared" si="0"/>
        <v>57528</v>
      </c>
      <c r="E21" s="13">
        <f t="shared" si="0"/>
        <v>77342</v>
      </c>
      <c r="F21" s="13">
        <f t="shared" si="0"/>
        <v>84973</v>
      </c>
    </row>
    <row r="22" spans="1:6" x14ac:dyDescent="0.3">
      <c r="A22" s="51" t="s">
        <v>77</v>
      </c>
      <c r="B22" s="28">
        <v>47770</v>
      </c>
      <c r="C22" s="28">
        <v>77173</v>
      </c>
      <c r="D22" s="28">
        <v>166573</v>
      </c>
      <c r="E22" s="28">
        <v>224079</v>
      </c>
      <c r="F22" s="29">
        <v>250324</v>
      </c>
    </row>
    <row r="23" spans="1:6" x14ac:dyDescent="0.3">
      <c r="A23" s="27" t="s">
        <v>149</v>
      </c>
      <c r="B23" s="28"/>
      <c r="C23" s="28"/>
      <c r="D23" s="28"/>
      <c r="E23" s="28"/>
      <c r="F23" s="29"/>
    </row>
    <row r="24" spans="1:6" x14ac:dyDescent="0.3">
      <c r="A24" t="s">
        <v>279</v>
      </c>
    </row>
    <row r="27" spans="1:6" ht="18" thickBot="1" x14ac:dyDescent="0.4">
      <c r="A27" s="25" t="s">
        <v>294</v>
      </c>
    </row>
    <row r="28" spans="1:6" ht="15" thickTop="1" x14ac:dyDescent="0.3">
      <c r="A28" t="s">
        <v>142</v>
      </c>
    </row>
    <row r="29" spans="1:6" x14ac:dyDescent="0.3">
      <c r="A29" s="21" t="s">
        <v>277</v>
      </c>
      <c r="B29" s="22" t="s">
        <v>89</v>
      </c>
      <c r="C29" s="22" t="s">
        <v>90</v>
      </c>
      <c r="D29" s="22" t="s">
        <v>91</v>
      </c>
      <c r="E29" s="23" t="s">
        <v>92</v>
      </c>
      <c r="F29" s="23" t="s">
        <v>129</v>
      </c>
    </row>
    <row r="30" spans="1:6" x14ac:dyDescent="0.3">
      <c r="A30" s="16" t="str">
        <f>A11</f>
        <v>European Union</v>
      </c>
      <c r="B30" s="44">
        <f>IFERROR(B11/B$22*100,"n.c.")</f>
        <v>15.312957923382875</v>
      </c>
      <c r="C30" s="44">
        <f t="shared" ref="C30:F30" si="1">IFERROR(C11/C$22*100,"n.c.")</f>
        <v>18.763038886657252</v>
      </c>
      <c r="D30" s="44">
        <f t="shared" si="1"/>
        <v>24.8101433005349</v>
      </c>
      <c r="E30" s="44">
        <f t="shared" si="1"/>
        <v>24.315977847098569</v>
      </c>
      <c r="F30" s="44">
        <f t="shared" si="1"/>
        <v>25.281235518767676</v>
      </c>
    </row>
    <row r="31" spans="1:6" x14ac:dyDescent="0.3">
      <c r="A31" s="17" t="str">
        <f t="shared" ref="A31:A41" si="2">A12</f>
        <v>Mexico</v>
      </c>
      <c r="B31" s="44">
        <f t="shared" ref="B31:F41" si="3">IFERROR(B12/B$22*100,"n.c.")</f>
        <v>22.208499057986185</v>
      </c>
      <c r="C31" s="44">
        <f t="shared" si="3"/>
        <v>25.339173026835809</v>
      </c>
      <c r="D31" s="44">
        <f t="shared" si="3"/>
        <v>16.689379431240354</v>
      </c>
      <c r="E31" s="44">
        <f t="shared" si="3"/>
        <v>13.866984411747643</v>
      </c>
      <c r="F31" s="44">
        <f t="shared" si="3"/>
        <v>13.120995190233458</v>
      </c>
    </row>
    <row r="32" spans="1:6" x14ac:dyDescent="0.3">
      <c r="A32" s="16" t="str">
        <f t="shared" si="2"/>
        <v>United Kingdom</v>
      </c>
      <c r="B32" s="44">
        <f t="shared" si="3"/>
        <v>7.490056520828972</v>
      </c>
      <c r="C32" s="44">
        <f t="shared" si="3"/>
        <v>5.0976377748694492</v>
      </c>
      <c r="D32" s="44">
        <f t="shared" si="3"/>
        <v>8.1063557719438322</v>
      </c>
      <c r="E32" s="44">
        <f t="shared" si="3"/>
        <v>8.1319534628412313</v>
      </c>
      <c r="F32" s="44">
        <f t="shared" si="3"/>
        <v>7.9253287739090146</v>
      </c>
    </row>
    <row r="33" spans="1:6" x14ac:dyDescent="0.3">
      <c r="A33" s="17" t="str">
        <f t="shared" si="2"/>
        <v>Canada</v>
      </c>
      <c r="B33" s="44">
        <f t="shared" si="3"/>
        <v>3.3682227339334312</v>
      </c>
      <c r="C33" s="44">
        <f t="shared" si="3"/>
        <v>2.2948440516761046</v>
      </c>
      <c r="D33" s="44">
        <f t="shared" si="3"/>
        <v>4.4605068048243117</v>
      </c>
      <c r="E33" s="44">
        <f t="shared" si="3"/>
        <v>5.3588243432003893</v>
      </c>
      <c r="F33" s="44">
        <f t="shared" si="3"/>
        <v>5.5879580064236745</v>
      </c>
    </row>
    <row r="34" spans="1:6" x14ac:dyDescent="0.3">
      <c r="A34" s="16" t="str">
        <f t="shared" si="2"/>
        <v>Japan</v>
      </c>
      <c r="B34" s="44">
        <f t="shared" si="3"/>
        <v>3.1358593259367802</v>
      </c>
      <c r="C34" s="44">
        <f t="shared" si="3"/>
        <v>1.2504373291176964</v>
      </c>
      <c r="D34" s="44">
        <f t="shared" si="3"/>
        <v>2.3449178438282314</v>
      </c>
      <c r="E34" s="44">
        <f t="shared" si="3"/>
        <v>3.7812557178495085</v>
      </c>
      <c r="F34" s="44">
        <f t="shared" si="3"/>
        <v>4.0723222703376427</v>
      </c>
    </row>
    <row r="35" spans="1:6" x14ac:dyDescent="0.3">
      <c r="A35" s="17" t="str">
        <f t="shared" si="2"/>
        <v>Dominican Republic</v>
      </c>
      <c r="B35" s="44">
        <f t="shared" si="3"/>
        <v>3.7785220849905801</v>
      </c>
      <c r="C35" s="44">
        <f t="shared" si="3"/>
        <v>5.6340948259106165</v>
      </c>
      <c r="D35" s="44">
        <f t="shared" si="3"/>
        <v>3.4231237955731122</v>
      </c>
      <c r="E35" s="44">
        <f t="shared" si="3"/>
        <v>3.10917131904373</v>
      </c>
      <c r="F35" s="44">
        <f t="shared" si="3"/>
        <v>3.1379332385228742</v>
      </c>
    </row>
    <row r="36" spans="1:6" x14ac:dyDescent="0.3">
      <c r="A36" s="16" t="str">
        <f t="shared" si="2"/>
        <v>South Korea</v>
      </c>
      <c r="B36" s="44">
        <f t="shared" si="3"/>
        <v>1.7647058823529411</v>
      </c>
      <c r="C36" s="44">
        <f t="shared" si="3"/>
        <v>1.1480699208272322</v>
      </c>
      <c r="D36" s="44">
        <f t="shared" si="3"/>
        <v>1.569281936448284</v>
      </c>
      <c r="E36" s="44">
        <f t="shared" si="3"/>
        <v>1.8979913334136622</v>
      </c>
      <c r="F36" s="44">
        <f t="shared" si="3"/>
        <v>1.7920774676019879</v>
      </c>
    </row>
    <row r="37" spans="1:6" x14ac:dyDescent="0.3">
      <c r="A37" s="17" t="str">
        <f t="shared" si="2"/>
        <v>Colombia</v>
      </c>
      <c r="B37" s="44">
        <f t="shared" si="3"/>
        <v>2.2001256018421604</v>
      </c>
      <c r="C37" s="44">
        <f t="shared" si="3"/>
        <v>2.3881409301180465</v>
      </c>
      <c r="D37" s="44">
        <f t="shared" si="3"/>
        <v>1.9372887562810299</v>
      </c>
      <c r="E37" s="44">
        <f t="shared" si="3"/>
        <v>1.734209809933104</v>
      </c>
      <c r="F37" s="44">
        <f t="shared" si="3"/>
        <v>1.7884821271631965</v>
      </c>
    </row>
    <row r="38" spans="1:6" x14ac:dyDescent="0.3">
      <c r="A38" s="16" t="str">
        <f t="shared" si="2"/>
        <v>India</v>
      </c>
      <c r="B38" s="44">
        <f t="shared" si="3"/>
        <v>1.6977182332007537</v>
      </c>
      <c r="C38" s="44">
        <f t="shared" si="3"/>
        <v>1.5899343034480971</v>
      </c>
      <c r="D38" s="44">
        <f t="shared" si="3"/>
        <v>1.4990424618635672</v>
      </c>
      <c r="E38" s="44">
        <f t="shared" si="3"/>
        <v>1.4838516773102344</v>
      </c>
      <c r="F38" s="44">
        <f t="shared" si="3"/>
        <v>1.7517297582333298</v>
      </c>
    </row>
    <row r="39" spans="1:6" x14ac:dyDescent="0.3">
      <c r="A39" s="17" t="str">
        <f t="shared" si="2"/>
        <v>Taiwan</v>
      </c>
      <c r="B39" s="44">
        <f t="shared" si="3"/>
        <v>0.94829390831065519</v>
      </c>
      <c r="C39" s="44">
        <f t="shared" si="3"/>
        <v>0.28118642530418669</v>
      </c>
      <c r="D39" s="44">
        <f t="shared" si="3"/>
        <v>0.62375054780786798</v>
      </c>
      <c r="E39" s="44">
        <f t="shared" si="3"/>
        <v>1.8042743853730157</v>
      </c>
      <c r="F39" s="44">
        <f t="shared" si="3"/>
        <v>1.5967306370943255</v>
      </c>
    </row>
    <row r="40" spans="1:6" x14ac:dyDescent="0.3">
      <c r="A40" s="16" t="str">
        <f t="shared" si="2"/>
        <v>All other trade parners</v>
      </c>
      <c r="B40" s="44">
        <f t="shared" si="3"/>
        <v>38.095038727234666</v>
      </c>
      <c r="C40" s="44">
        <f t="shared" si="3"/>
        <v>36.213442525235514</v>
      </c>
      <c r="D40" s="44">
        <f t="shared" si="3"/>
        <v>34.536209349654506</v>
      </c>
      <c r="E40" s="44">
        <f t="shared" si="3"/>
        <v>34.515505692188917</v>
      </c>
      <c r="F40" s="44">
        <f t="shared" si="3"/>
        <v>33.945207011712817</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295</v>
      </c>
    </row>
    <row r="47" spans="1:6" ht="15" thickTop="1" x14ac:dyDescent="0.3">
      <c r="A47" t="s">
        <v>127</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7165</v>
      </c>
      <c r="C49" s="62">
        <f t="shared" ref="C49:C60" si="4">IFERROR(D11-C11,"n.c.")</f>
        <v>26847</v>
      </c>
      <c r="D49" s="62">
        <f t="shared" ref="D49:D60" si="5">IFERROR(E11-D11,"n.c.")</f>
        <v>13160</v>
      </c>
      <c r="E49" s="62">
        <f t="shared" ref="E49:E60" si="6">IFERROR(F11-E11,"n.c.")</f>
        <v>8798</v>
      </c>
      <c r="F49" s="67">
        <f t="shared" ref="F49" si="7">IFERROR(F11-B11,"n.c.")</f>
        <v>55970</v>
      </c>
    </row>
    <row r="50" spans="1:6" x14ac:dyDescent="0.3">
      <c r="A50" s="17" t="str">
        <f>A31</f>
        <v>Mexico</v>
      </c>
      <c r="B50" s="62">
        <f t="shared" ref="B50:B60" si="8">IFERROR(C12-B12,"n.c.")</f>
        <v>8946</v>
      </c>
      <c r="C50" s="62">
        <f t="shared" si="4"/>
        <v>8245</v>
      </c>
      <c r="D50" s="62">
        <f t="shared" si="5"/>
        <v>3273</v>
      </c>
      <c r="E50" s="62">
        <f t="shared" si="6"/>
        <v>1772</v>
      </c>
      <c r="F50" s="67">
        <f t="shared" ref="F50:F60" si="9">IFERROR(F12-B12,"n.c.")</f>
        <v>22236</v>
      </c>
    </row>
    <row r="51" spans="1:6" x14ac:dyDescent="0.3">
      <c r="A51" s="17" t="str">
        <f>A32</f>
        <v>United Kingdom</v>
      </c>
      <c r="B51" s="62">
        <f t="shared" si="8"/>
        <v>356</v>
      </c>
      <c r="C51" s="62">
        <f t="shared" si="4"/>
        <v>9569</v>
      </c>
      <c r="D51" s="62">
        <f t="shared" si="5"/>
        <v>4719</v>
      </c>
      <c r="E51" s="62">
        <f t="shared" si="6"/>
        <v>1617</v>
      </c>
      <c r="F51" s="67">
        <f t="shared" si="9"/>
        <v>16261</v>
      </c>
    </row>
    <row r="52" spans="1:6" x14ac:dyDescent="0.3">
      <c r="A52" s="17" t="str">
        <f t="shared" ref="A52:A54" si="10">A33</f>
        <v>Canada</v>
      </c>
      <c r="B52" s="62">
        <f t="shared" si="8"/>
        <v>162</v>
      </c>
      <c r="C52" s="62">
        <f t="shared" si="4"/>
        <v>5659</v>
      </c>
      <c r="D52" s="62">
        <f t="shared" si="5"/>
        <v>4578</v>
      </c>
      <c r="E52" s="62">
        <f t="shared" si="6"/>
        <v>1980</v>
      </c>
      <c r="F52" s="67">
        <f t="shared" si="9"/>
        <v>12379</v>
      </c>
    </row>
    <row r="53" spans="1:6" x14ac:dyDescent="0.3">
      <c r="A53" s="17" t="str">
        <f t="shared" si="10"/>
        <v>Japan</v>
      </c>
      <c r="B53" s="62">
        <f t="shared" si="8"/>
        <v>-533</v>
      </c>
      <c r="C53" s="62">
        <f t="shared" si="4"/>
        <v>2941</v>
      </c>
      <c r="D53" s="62">
        <f t="shared" si="5"/>
        <v>4567</v>
      </c>
      <c r="E53" s="62">
        <f t="shared" si="6"/>
        <v>1721</v>
      </c>
      <c r="F53" s="67">
        <f t="shared" si="9"/>
        <v>8696</v>
      </c>
    </row>
    <row r="54" spans="1:6" x14ac:dyDescent="0.3">
      <c r="A54" s="17" t="str">
        <f t="shared" si="10"/>
        <v>Dominican Republic</v>
      </c>
      <c r="B54" s="62">
        <f t="shared" si="8"/>
        <v>2543</v>
      </c>
      <c r="C54" s="62">
        <f t="shared" si="4"/>
        <v>1354</v>
      </c>
      <c r="D54" s="62">
        <f t="shared" si="5"/>
        <v>1265</v>
      </c>
      <c r="E54" s="62">
        <f t="shared" si="6"/>
        <v>888</v>
      </c>
      <c r="F54" s="67">
        <f t="shared" si="9"/>
        <v>6050</v>
      </c>
    </row>
    <row r="55" spans="1:6" x14ac:dyDescent="0.3">
      <c r="A55" s="18" t="str">
        <f t="shared" ref="A55:A60" si="11">A36</f>
        <v>South Korea</v>
      </c>
      <c r="B55" s="62">
        <f t="shared" si="8"/>
        <v>43</v>
      </c>
      <c r="C55" s="62">
        <f t="shared" si="4"/>
        <v>1728</v>
      </c>
      <c r="D55" s="62">
        <f t="shared" si="5"/>
        <v>1639</v>
      </c>
      <c r="E55" s="62">
        <f t="shared" si="6"/>
        <v>233</v>
      </c>
      <c r="F55" s="67">
        <f t="shared" si="9"/>
        <v>3643</v>
      </c>
    </row>
    <row r="56" spans="1:6" x14ac:dyDescent="0.3">
      <c r="A56" s="17" t="str">
        <f t="shared" si="11"/>
        <v>Colombia</v>
      </c>
      <c r="B56" s="62">
        <f t="shared" si="8"/>
        <v>792</v>
      </c>
      <c r="C56" s="62">
        <f t="shared" si="4"/>
        <v>1384</v>
      </c>
      <c r="D56" s="62">
        <f t="shared" si="5"/>
        <v>659</v>
      </c>
      <c r="E56" s="62">
        <f t="shared" si="6"/>
        <v>591</v>
      </c>
      <c r="F56" s="67">
        <f t="shared" si="9"/>
        <v>3426</v>
      </c>
    </row>
    <row r="57" spans="1:6" x14ac:dyDescent="0.3">
      <c r="A57" s="17" t="str">
        <f t="shared" si="11"/>
        <v>India</v>
      </c>
      <c r="B57" s="62">
        <f t="shared" si="8"/>
        <v>416</v>
      </c>
      <c r="C57" s="62">
        <f t="shared" si="4"/>
        <v>1270</v>
      </c>
      <c r="D57" s="62">
        <f t="shared" si="5"/>
        <v>828</v>
      </c>
      <c r="E57" s="62">
        <f t="shared" si="6"/>
        <v>1060</v>
      </c>
      <c r="F57" s="67">
        <f t="shared" si="9"/>
        <v>3574</v>
      </c>
    </row>
    <row r="58" spans="1:6" x14ac:dyDescent="0.3">
      <c r="A58" s="17" t="str">
        <f t="shared" si="11"/>
        <v>Taiwan</v>
      </c>
      <c r="B58" s="62">
        <f t="shared" si="8"/>
        <v>-236</v>
      </c>
      <c r="C58" s="62">
        <f t="shared" si="4"/>
        <v>822</v>
      </c>
      <c r="D58" s="62">
        <f t="shared" si="5"/>
        <v>3004</v>
      </c>
      <c r="E58" s="62">
        <f t="shared" si="6"/>
        <v>-46</v>
      </c>
      <c r="F58" s="67">
        <f t="shared" si="9"/>
        <v>3544</v>
      </c>
    </row>
    <row r="59" spans="1:6" x14ac:dyDescent="0.3">
      <c r="A59" s="17" t="str">
        <f t="shared" si="11"/>
        <v>All other trade parners</v>
      </c>
      <c r="B59" s="62">
        <f t="shared" si="8"/>
        <v>9749</v>
      </c>
      <c r="C59" s="62">
        <f t="shared" si="4"/>
        <v>29581</v>
      </c>
      <c r="D59" s="62">
        <f t="shared" si="5"/>
        <v>19814</v>
      </c>
      <c r="E59" s="62">
        <f t="shared" si="6"/>
        <v>7631</v>
      </c>
      <c r="F59" s="67">
        <f t="shared" si="9"/>
        <v>66775</v>
      </c>
    </row>
    <row r="60" spans="1:6" x14ac:dyDescent="0.3">
      <c r="A60" s="51" t="str">
        <f t="shared" si="11"/>
        <v>Total</v>
      </c>
      <c r="B60" s="62">
        <f t="shared" si="8"/>
        <v>29403</v>
      </c>
      <c r="C60" s="62">
        <f t="shared" si="4"/>
        <v>89400</v>
      </c>
      <c r="D60" s="62">
        <f t="shared" si="5"/>
        <v>57506</v>
      </c>
      <c r="E60" s="62">
        <f t="shared" si="6"/>
        <v>26245</v>
      </c>
      <c r="F60" s="67">
        <f t="shared" si="9"/>
        <v>202554</v>
      </c>
    </row>
    <row r="61" spans="1:6" x14ac:dyDescent="0.3">
      <c r="A61" s="27" t="s">
        <v>149</v>
      </c>
      <c r="B61" s="28"/>
      <c r="C61" s="28"/>
      <c r="D61" s="28"/>
      <c r="E61" s="28"/>
      <c r="F61" s="29"/>
    </row>
    <row r="62" spans="1:6" x14ac:dyDescent="0.3">
      <c r="A62" t="s">
        <v>279</v>
      </c>
    </row>
    <row r="65" spans="1:6" ht="18" thickBot="1" x14ac:dyDescent="0.4">
      <c r="A65" s="25" t="s">
        <v>296</v>
      </c>
    </row>
    <row r="66" spans="1:6" ht="15" thickTop="1" x14ac:dyDescent="0.3">
      <c r="A66" t="s">
        <v>142</v>
      </c>
    </row>
    <row r="67" spans="1:6" x14ac:dyDescent="0.3">
      <c r="A67" s="21" t="s">
        <v>277</v>
      </c>
      <c r="B67" s="22" t="s">
        <v>144</v>
      </c>
      <c r="C67" s="22" t="s">
        <v>145</v>
      </c>
      <c r="D67" s="22" t="s">
        <v>146</v>
      </c>
      <c r="E67" s="22" t="s">
        <v>147</v>
      </c>
      <c r="F67" s="23" t="s">
        <v>148</v>
      </c>
    </row>
    <row r="68" spans="1:6" x14ac:dyDescent="0.3">
      <c r="A68" s="16" t="str">
        <f>A49</f>
        <v>European Union</v>
      </c>
      <c r="B68" s="44">
        <f>IFERROR((C11-B11)/B11*100,"n.c.")</f>
        <v>97.94941900205059</v>
      </c>
      <c r="C68" s="44">
        <f t="shared" ref="C68:D68" si="12">IFERROR((D11-C11)/C11*100,"n.c.")</f>
        <v>185.4074585635359</v>
      </c>
      <c r="D68" s="44">
        <f t="shared" si="12"/>
        <v>31.843588937014545</v>
      </c>
      <c r="E68" s="44">
        <f>IFERROR((F11-E11)/E11*100,"n.c.")</f>
        <v>16.146970837080403</v>
      </c>
      <c r="F68" s="44">
        <f>IFERROR((F11-B11)/B11*100,"n.c.")</f>
        <v>765.14012303485993</v>
      </c>
    </row>
    <row r="69" spans="1:6" x14ac:dyDescent="0.3">
      <c r="A69" s="17" t="str">
        <f t="shared" ref="A69:A79" si="13">A50</f>
        <v>Mexico</v>
      </c>
      <c r="B69" s="44">
        <f t="shared" ref="B69:E79" si="14">IFERROR((C12-B12)/B12*100,"n.c.")</f>
        <v>84.32463003110567</v>
      </c>
      <c r="C69" s="44">
        <f t="shared" si="14"/>
        <v>42.163129634364608</v>
      </c>
      <c r="D69" s="44">
        <f t="shared" si="14"/>
        <v>11.773381294964029</v>
      </c>
      <c r="E69" s="44">
        <f t="shared" si="14"/>
        <v>5.7027000933286134</v>
      </c>
      <c r="F69" s="44">
        <f t="shared" ref="F69:F79" si="15">IFERROR((F12-B12)/B12*100,"n.c.")</f>
        <v>209.59562635498165</v>
      </c>
    </row>
    <row r="70" spans="1:6" x14ac:dyDescent="0.3">
      <c r="A70" s="16" t="str">
        <f t="shared" si="13"/>
        <v>United Kingdom</v>
      </c>
      <c r="B70" s="44">
        <f t="shared" si="14"/>
        <v>9.9496925656791504</v>
      </c>
      <c r="C70" s="44">
        <f t="shared" si="14"/>
        <v>243.23843416370104</v>
      </c>
      <c r="D70" s="44">
        <f t="shared" si="14"/>
        <v>34.947789380137742</v>
      </c>
      <c r="E70" s="44">
        <f t="shared" si="14"/>
        <v>8.8738887059598284</v>
      </c>
      <c r="F70" s="44">
        <f t="shared" si="15"/>
        <v>454.47177193963108</v>
      </c>
    </row>
    <row r="71" spans="1:6" x14ac:dyDescent="0.3">
      <c r="A71" s="17" t="str">
        <f t="shared" si="13"/>
        <v>Canada</v>
      </c>
      <c r="B71" s="44">
        <f t="shared" si="14"/>
        <v>10.068365444375388</v>
      </c>
      <c r="C71" s="44">
        <f t="shared" si="14"/>
        <v>319.53698475437602</v>
      </c>
      <c r="D71" s="44">
        <f t="shared" si="14"/>
        <v>61.615074024226111</v>
      </c>
      <c r="E71" s="44">
        <f t="shared" si="14"/>
        <v>16.489007328447702</v>
      </c>
      <c r="F71" s="44">
        <f t="shared" si="15"/>
        <v>769.35985083903051</v>
      </c>
    </row>
    <row r="72" spans="1:6" x14ac:dyDescent="0.3">
      <c r="A72" s="16" t="str">
        <f t="shared" si="13"/>
        <v>Japan</v>
      </c>
      <c r="B72" s="44">
        <f t="shared" si="14"/>
        <v>-35.580774365821092</v>
      </c>
      <c r="C72" s="44">
        <f t="shared" si="14"/>
        <v>304.76683937823833</v>
      </c>
      <c r="D72" s="44">
        <f t="shared" si="14"/>
        <v>116.92268305171531</v>
      </c>
      <c r="E72" s="44">
        <f t="shared" si="14"/>
        <v>20.311577953499352</v>
      </c>
      <c r="F72" s="44">
        <f t="shared" si="15"/>
        <v>580.50734312416557</v>
      </c>
    </row>
    <row r="73" spans="1:6" x14ac:dyDescent="0.3">
      <c r="A73" s="17" t="str">
        <f t="shared" si="13"/>
        <v>Dominican Republic</v>
      </c>
      <c r="B73" s="44">
        <f t="shared" si="14"/>
        <v>140.88642659279776</v>
      </c>
      <c r="C73" s="44">
        <f t="shared" si="14"/>
        <v>31.140754369825206</v>
      </c>
      <c r="D73" s="44">
        <f t="shared" si="14"/>
        <v>22.185198176078568</v>
      </c>
      <c r="E73" s="44">
        <f t="shared" si="14"/>
        <v>12.745801636285345</v>
      </c>
      <c r="F73" s="44">
        <f t="shared" si="15"/>
        <v>335.18005540166206</v>
      </c>
    </row>
    <row r="74" spans="1:6" x14ac:dyDescent="0.3">
      <c r="A74" s="16" t="str">
        <f t="shared" si="13"/>
        <v>South Korea</v>
      </c>
      <c r="B74" s="44">
        <f t="shared" si="14"/>
        <v>5.1008303677342823</v>
      </c>
      <c r="C74" s="44">
        <f t="shared" si="14"/>
        <v>195.03386004514672</v>
      </c>
      <c r="D74" s="44">
        <f t="shared" si="14"/>
        <v>62.700841622035199</v>
      </c>
      <c r="E74" s="44">
        <f t="shared" si="14"/>
        <v>5.4784857747472371</v>
      </c>
      <c r="F74" s="44">
        <f t="shared" si="15"/>
        <v>432.14709371293003</v>
      </c>
    </row>
    <row r="75" spans="1:6" x14ac:dyDescent="0.3">
      <c r="A75" s="17" t="str">
        <f t="shared" si="13"/>
        <v>Colombia</v>
      </c>
      <c r="B75" s="44">
        <f t="shared" si="14"/>
        <v>75.356803044719314</v>
      </c>
      <c r="C75" s="44">
        <f t="shared" si="14"/>
        <v>75.094953879544221</v>
      </c>
      <c r="D75" s="44">
        <f t="shared" si="14"/>
        <v>20.421444065695692</v>
      </c>
      <c r="E75" s="44">
        <f t="shared" si="14"/>
        <v>15.208440555841483</v>
      </c>
      <c r="F75" s="44">
        <f t="shared" si="15"/>
        <v>325.97526165556616</v>
      </c>
    </row>
    <row r="76" spans="1:6" x14ac:dyDescent="0.3">
      <c r="A76" s="16" t="str">
        <f t="shared" si="13"/>
        <v>India</v>
      </c>
      <c r="B76" s="44">
        <f t="shared" si="14"/>
        <v>51.294697903822438</v>
      </c>
      <c r="C76" s="44">
        <f t="shared" si="14"/>
        <v>103.50448247758762</v>
      </c>
      <c r="D76" s="44">
        <f t="shared" si="14"/>
        <v>33.159791750100119</v>
      </c>
      <c r="E76" s="44">
        <f t="shared" si="14"/>
        <v>31.879699248120303</v>
      </c>
      <c r="F76" s="44">
        <f t="shared" si="15"/>
        <v>440.69050554870535</v>
      </c>
    </row>
    <row r="77" spans="1:6" x14ac:dyDescent="0.3">
      <c r="A77" s="17" t="str">
        <f t="shared" si="13"/>
        <v>Taiwan</v>
      </c>
      <c r="B77" s="44">
        <f t="shared" si="14"/>
        <v>-52.097130242825607</v>
      </c>
      <c r="C77" s="44">
        <f t="shared" si="14"/>
        <v>378.80184331797233</v>
      </c>
      <c r="D77" s="44">
        <f t="shared" si="14"/>
        <v>289.12415784408086</v>
      </c>
      <c r="E77" s="44">
        <f t="shared" si="14"/>
        <v>-1.1377689834281473</v>
      </c>
      <c r="F77" s="44">
        <f t="shared" si="15"/>
        <v>782.33995584988963</v>
      </c>
    </row>
    <row r="78" spans="1:6" x14ac:dyDescent="0.3">
      <c r="A78" s="16" t="str">
        <f t="shared" si="13"/>
        <v>All other trade parners</v>
      </c>
      <c r="B78" s="44">
        <f t="shared" si="14"/>
        <v>53.571821079239477</v>
      </c>
      <c r="C78" s="44">
        <f t="shared" si="14"/>
        <v>105.84678140766451</v>
      </c>
      <c r="D78" s="44">
        <f t="shared" si="14"/>
        <v>34.442358503685163</v>
      </c>
      <c r="E78" s="44">
        <f t="shared" si="14"/>
        <v>9.8665666778723065</v>
      </c>
      <c r="F78" s="44">
        <f t="shared" si="15"/>
        <v>366.93592702494777</v>
      </c>
    </row>
    <row r="79" spans="1:6" x14ac:dyDescent="0.3">
      <c r="A79" s="51" t="str">
        <f t="shared" si="13"/>
        <v>Total</v>
      </c>
      <c r="B79" s="44">
        <f t="shared" si="14"/>
        <v>61.551182750680347</v>
      </c>
      <c r="C79" s="44">
        <f t="shared" si="14"/>
        <v>115.84362406541149</v>
      </c>
      <c r="D79" s="44">
        <f t="shared" si="14"/>
        <v>34.523001927083016</v>
      </c>
      <c r="E79" s="44">
        <f t="shared" si="14"/>
        <v>11.712387149175067</v>
      </c>
      <c r="F79" s="44">
        <f t="shared" si="15"/>
        <v>424.0192589491312</v>
      </c>
    </row>
    <row r="80" spans="1:6" x14ac:dyDescent="0.3">
      <c r="A80" s="27" t="s">
        <v>149</v>
      </c>
      <c r="B80" s="45"/>
      <c r="C80" s="45"/>
      <c r="D80" s="45"/>
      <c r="E80" s="45"/>
      <c r="F80" s="45"/>
    </row>
    <row r="81" spans="1:11" x14ac:dyDescent="0.3">
      <c r="A81" t="s">
        <v>279</v>
      </c>
    </row>
    <row r="84" spans="1:11" x14ac:dyDescent="0.3">
      <c r="A84" s="15" t="s">
        <v>297</v>
      </c>
      <c r="B84" s="14"/>
      <c r="C84" s="14"/>
      <c r="D84" s="14"/>
      <c r="E84" s="14"/>
      <c r="F84" s="14"/>
      <c r="G84" s="14"/>
      <c r="H84" s="14"/>
      <c r="I84" s="14"/>
      <c r="J84" s="14"/>
      <c r="K84" s="14"/>
    </row>
    <row r="86" spans="1:11" ht="18" thickBot="1" x14ac:dyDescent="0.4">
      <c r="A86" s="25" t="s">
        <v>298</v>
      </c>
    </row>
    <row r="87" spans="1:11" ht="15" thickTop="1" x14ac:dyDescent="0.3">
      <c r="A87" t="s">
        <v>127</v>
      </c>
    </row>
    <row r="88" spans="1:11" x14ac:dyDescent="0.3">
      <c r="A88" s="21" t="s">
        <v>277</v>
      </c>
      <c r="B88" s="22" t="s">
        <v>89</v>
      </c>
      <c r="C88" s="22" t="s">
        <v>90</v>
      </c>
      <c r="D88" s="23" t="s">
        <v>91</v>
      </c>
      <c r="E88" s="23" t="s">
        <v>92</v>
      </c>
      <c r="F88" s="23" t="s">
        <v>129</v>
      </c>
    </row>
    <row r="89" spans="1:11" x14ac:dyDescent="0.3">
      <c r="A89" s="16" t="s">
        <v>158</v>
      </c>
      <c r="B89" s="12">
        <v>7143</v>
      </c>
      <c r="C89" s="12">
        <v>6433</v>
      </c>
      <c r="D89" s="12">
        <v>27462</v>
      </c>
      <c r="E89" s="12">
        <v>34088</v>
      </c>
      <c r="F89" s="19">
        <v>37877</v>
      </c>
    </row>
    <row r="90" spans="1:11" ht="17.399999999999999" customHeight="1" x14ac:dyDescent="0.3">
      <c r="A90" s="17" t="s">
        <v>33</v>
      </c>
      <c r="B90" s="13">
        <v>16166</v>
      </c>
      <c r="C90" s="13">
        <v>11411</v>
      </c>
      <c r="D90" s="13">
        <v>14247</v>
      </c>
      <c r="E90" s="13">
        <v>20735</v>
      </c>
      <c r="F90" s="20">
        <v>25565</v>
      </c>
    </row>
    <row r="91" spans="1:11" ht="17.399999999999999" customHeight="1" x14ac:dyDescent="0.3">
      <c r="A91" s="16" t="s">
        <v>27</v>
      </c>
      <c r="B91" s="12">
        <v>9870</v>
      </c>
      <c r="C91" s="12">
        <v>14301</v>
      </c>
      <c r="D91" s="12">
        <v>19540</v>
      </c>
      <c r="E91" s="12">
        <v>22814</v>
      </c>
      <c r="F91" s="19">
        <v>25460</v>
      </c>
    </row>
    <row r="92" spans="1:11" ht="17.399999999999999" customHeight="1" x14ac:dyDescent="0.3">
      <c r="A92" s="17" t="s">
        <v>31</v>
      </c>
      <c r="B92" s="13">
        <v>7879</v>
      </c>
      <c r="C92" s="13">
        <v>7922</v>
      </c>
      <c r="D92" s="13">
        <v>13964</v>
      </c>
      <c r="E92" s="13">
        <v>19967</v>
      </c>
      <c r="F92" s="20">
        <v>24361</v>
      </c>
    </row>
    <row r="93" spans="1:11" ht="17.399999999999999" customHeight="1" x14ac:dyDescent="0.3">
      <c r="A93" s="17" t="s">
        <v>22</v>
      </c>
      <c r="B93" s="13">
        <v>6525</v>
      </c>
      <c r="C93" s="13">
        <v>3547</v>
      </c>
      <c r="D93" s="13">
        <v>17456</v>
      </c>
      <c r="E93" s="13">
        <v>23647</v>
      </c>
      <c r="F93" s="20">
        <v>23397</v>
      </c>
    </row>
    <row r="94" spans="1:11" x14ac:dyDescent="0.3">
      <c r="A94" s="17" t="s">
        <v>72</v>
      </c>
      <c r="B94" s="13">
        <v>2889</v>
      </c>
      <c r="C94" s="13">
        <v>2130</v>
      </c>
      <c r="D94" s="13">
        <v>12285</v>
      </c>
      <c r="E94" s="13">
        <v>14005</v>
      </c>
      <c r="F94" s="20">
        <v>14619</v>
      </c>
    </row>
    <row r="95" spans="1:11" x14ac:dyDescent="0.3">
      <c r="A95" s="18" t="s">
        <v>299</v>
      </c>
      <c r="B95" s="13">
        <v>2619</v>
      </c>
      <c r="C95" s="13">
        <v>1693</v>
      </c>
      <c r="D95" s="13">
        <v>6398</v>
      </c>
      <c r="E95" s="13">
        <v>8335</v>
      </c>
      <c r="F95" s="20">
        <v>9847</v>
      </c>
    </row>
    <row r="96" spans="1:11" x14ac:dyDescent="0.3">
      <c r="A96" s="17" t="s">
        <v>37</v>
      </c>
      <c r="B96" s="13">
        <v>3575</v>
      </c>
      <c r="C96" s="13">
        <v>2763</v>
      </c>
      <c r="D96" s="13">
        <v>5594</v>
      </c>
      <c r="E96" s="13">
        <v>8292</v>
      </c>
      <c r="F96" s="20">
        <v>8888</v>
      </c>
    </row>
    <row r="97" spans="1:6" x14ac:dyDescent="0.3">
      <c r="A97" s="17" t="s">
        <v>29</v>
      </c>
      <c r="B97" s="13">
        <v>3005</v>
      </c>
      <c r="C97" s="13">
        <v>1181</v>
      </c>
      <c r="D97" s="13">
        <v>3205</v>
      </c>
      <c r="E97" s="13">
        <v>7154</v>
      </c>
      <c r="F97" s="20">
        <v>8280</v>
      </c>
    </row>
    <row r="98" spans="1:6" x14ac:dyDescent="0.3">
      <c r="A98" s="17" t="s">
        <v>300</v>
      </c>
      <c r="B98" s="13">
        <v>1498</v>
      </c>
      <c r="C98" s="13">
        <v>593</v>
      </c>
      <c r="D98" s="13">
        <v>4514</v>
      </c>
      <c r="E98" s="13">
        <v>6571</v>
      </c>
      <c r="F98" s="20">
        <v>6990</v>
      </c>
    </row>
    <row r="99" spans="1:6" x14ac:dyDescent="0.3">
      <c r="A99" s="17" t="s">
        <v>278</v>
      </c>
      <c r="B99" s="13">
        <f>B100-SUM(B89:B98)</f>
        <v>23127</v>
      </c>
      <c r="C99" s="13">
        <f t="shared" ref="C99:F99" si="16">C100-SUM(C89:C98)</f>
        <v>32530</v>
      </c>
      <c r="D99" s="13">
        <f t="shared" si="16"/>
        <v>47618</v>
      </c>
      <c r="E99" s="13">
        <f t="shared" si="16"/>
        <v>60559</v>
      </c>
      <c r="F99" s="13">
        <f t="shared" si="16"/>
        <v>66365</v>
      </c>
    </row>
    <row r="100" spans="1:6" x14ac:dyDescent="0.3">
      <c r="A100" s="51" t="s">
        <v>77</v>
      </c>
      <c r="B100" s="28">
        <v>84296</v>
      </c>
      <c r="C100" s="28">
        <v>84504</v>
      </c>
      <c r="D100" s="28">
        <v>172283</v>
      </c>
      <c r="E100" s="28">
        <v>226167</v>
      </c>
      <c r="F100" s="29">
        <v>251649</v>
      </c>
    </row>
    <row r="101" spans="1:6" x14ac:dyDescent="0.3">
      <c r="A101" s="27" t="s">
        <v>149</v>
      </c>
      <c r="B101" s="28"/>
      <c r="C101" s="28"/>
      <c r="D101" s="28"/>
      <c r="E101" s="28"/>
      <c r="F101" s="29"/>
    </row>
    <row r="102" spans="1:6" x14ac:dyDescent="0.3">
      <c r="A102" t="s">
        <v>279</v>
      </c>
    </row>
    <row r="105" spans="1:6" ht="18" thickBot="1" x14ac:dyDescent="0.4">
      <c r="A105" s="25" t="s">
        <v>301</v>
      </c>
    </row>
    <row r="106" spans="1:6" ht="15" thickTop="1" x14ac:dyDescent="0.3">
      <c r="A106" t="s">
        <v>142</v>
      </c>
    </row>
    <row r="107" spans="1:6" x14ac:dyDescent="0.3">
      <c r="A107" s="21" t="s">
        <v>277</v>
      </c>
      <c r="B107" s="22" t="s">
        <v>89</v>
      </c>
      <c r="C107" s="22" t="s">
        <v>90</v>
      </c>
      <c r="D107" s="22" t="s">
        <v>91</v>
      </c>
      <c r="E107" s="23" t="s">
        <v>92</v>
      </c>
      <c r="F107" s="23" t="s">
        <v>129</v>
      </c>
    </row>
    <row r="108" spans="1:6" x14ac:dyDescent="0.3">
      <c r="A108" s="17" t="str">
        <f>A89</f>
        <v>European Union</v>
      </c>
      <c r="B108" s="44">
        <f>IFERROR(B89/B$100*100,"n.c.")</f>
        <v>8.4737116826421186</v>
      </c>
      <c r="C108" s="44">
        <f t="shared" ref="C108:F108" si="17">IFERROR(C89/C$100*100,"n.c.")</f>
        <v>7.6126573889993372</v>
      </c>
      <c r="D108" s="44">
        <f t="shared" si="17"/>
        <v>15.940052123540918</v>
      </c>
      <c r="E108" s="44">
        <f t="shared" si="17"/>
        <v>15.07204853051064</v>
      </c>
      <c r="F108" s="44">
        <f t="shared" si="17"/>
        <v>15.051520172939291</v>
      </c>
    </row>
    <row r="109" spans="1:6" x14ac:dyDescent="0.3">
      <c r="A109" s="17" t="str">
        <f t="shared" ref="A109:A119" si="18">A90</f>
        <v>China</v>
      </c>
      <c r="B109" s="44">
        <f t="shared" ref="B109:F119" si="19">IFERROR(B90/B$100*100,"n.c.")</f>
        <v>19.177659675429439</v>
      </c>
      <c r="C109" s="44">
        <f t="shared" si="19"/>
        <v>13.503502792767206</v>
      </c>
      <c r="D109" s="44">
        <f t="shared" si="19"/>
        <v>8.2695332679370566</v>
      </c>
      <c r="E109" s="44">
        <f t="shared" si="19"/>
        <v>9.1680041739068923</v>
      </c>
      <c r="F109" s="44">
        <f t="shared" si="19"/>
        <v>10.158991293428546</v>
      </c>
    </row>
    <row r="110" spans="1:6" x14ac:dyDescent="0.3">
      <c r="A110" s="17" t="str">
        <f t="shared" si="18"/>
        <v>Mexico</v>
      </c>
      <c r="B110" s="44">
        <f t="shared" si="19"/>
        <v>11.708740628262314</v>
      </c>
      <c r="C110" s="44">
        <f t="shared" si="19"/>
        <v>16.923459244532804</v>
      </c>
      <c r="D110" s="44">
        <f t="shared" si="19"/>
        <v>11.3418038924328</v>
      </c>
      <c r="E110" s="44">
        <f t="shared" si="19"/>
        <v>10.087236422643445</v>
      </c>
      <c r="F110" s="44">
        <f t="shared" si="19"/>
        <v>10.117266510099384</v>
      </c>
    </row>
    <row r="111" spans="1:6" x14ac:dyDescent="0.3">
      <c r="A111" s="17" t="str">
        <f t="shared" si="18"/>
        <v>India</v>
      </c>
      <c r="B111" s="44">
        <f t="shared" si="19"/>
        <v>9.3468254721457722</v>
      </c>
      <c r="C111" s="44">
        <f t="shared" si="19"/>
        <v>9.3747041560162838</v>
      </c>
      <c r="D111" s="44">
        <f t="shared" si="19"/>
        <v>8.1052686568030516</v>
      </c>
      <c r="E111" s="44">
        <f t="shared" si="19"/>
        <v>8.8284320877935336</v>
      </c>
      <c r="F111" s="44">
        <f t="shared" si="19"/>
        <v>9.6805471112541674</v>
      </c>
    </row>
    <row r="112" spans="1:6" x14ac:dyDescent="0.3">
      <c r="A112" s="17" t="str">
        <f t="shared" si="18"/>
        <v>Canada</v>
      </c>
      <c r="B112" s="44">
        <f t="shared" si="19"/>
        <v>7.7405808104773657</v>
      </c>
      <c r="C112" s="44">
        <f t="shared" si="19"/>
        <v>4.1974344409732085</v>
      </c>
      <c r="D112" s="44">
        <f t="shared" si="19"/>
        <v>10.132166261325843</v>
      </c>
      <c r="E112" s="44">
        <f t="shared" si="19"/>
        <v>10.455548333753377</v>
      </c>
      <c r="F112" s="44">
        <f t="shared" si="19"/>
        <v>9.2974738624035869</v>
      </c>
    </row>
    <row r="113" spans="1:6" x14ac:dyDescent="0.3">
      <c r="A113" s="17" t="str">
        <f t="shared" si="18"/>
        <v>United Kingdom</v>
      </c>
      <c r="B113" s="44">
        <f t="shared" si="19"/>
        <v>3.4272088829837712</v>
      </c>
      <c r="C113" s="44">
        <f t="shared" si="19"/>
        <v>2.5205907412666857</v>
      </c>
      <c r="D113" s="44">
        <f t="shared" si="19"/>
        <v>7.130709356117551</v>
      </c>
      <c r="E113" s="44">
        <f t="shared" si="19"/>
        <v>6.1923269088770692</v>
      </c>
      <c r="F113" s="44">
        <f t="shared" si="19"/>
        <v>5.8092819760857388</v>
      </c>
    </row>
    <row r="114" spans="1:6" x14ac:dyDescent="0.3">
      <c r="A114" s="17" t="str">
        <f t="shared" si="18"/>
        <v>Brazil</v>
      </c>
      <c r="B114" s="44">
        <f t="shared" si="19"/>
        <v>3.1069089873778113</v>
      </c>
      <c r="C114" s="44">
        <f t="shared" si="19"/>
        <v>2.0034554577298116</v>
      </c>
      <c r="D114" s="44">
        <f t="shared" si="19"/>
        <v>3.7136571803370035</v>
      </c>
      <c r="E114" s="44">
        <f t="shared" si="19"/>
        <v>3.6853298668682872</v>
      </c>
      <c r="F114" s="44">
        <f t="shared" si="19"/>
        <v>3.91298991849759</v>
      </c>
    </row>
    <row r="115" spans="1:6" x14ac:dyDescent="0.3">
      <c r="A115" s="17" t="str">
        <f t="shared" si="18"/>
        <v>South Korea</v>
      </c>
      <c r="B115" s="44">
        <f t="shared" si="19"/>
        <v>4.2410078770048401</v>
      </c>
      <c r="C115" s="44">
        <f t="shared" si="19"/>
        <v>3.2696677080374896</v>
      </c>
      <c r="D115" s="44">
        <f t="shared" si="19"/>
        <v>3.2469831614262583</v>
      </c>
      <c r="E115" s="44">
        <f t="shared" si="19"/>
        <v>3.6663173672551697</v>
      </c>
      <c r="F115" s="44">
        <f t="shared" si="19"/>
        <v>3.5319035640912544</v>
      </c>
    </row>
    <row r="116" spans="1:6" x14ac:dyDescent="0.3">
      <c r="A116" s="17" t="str">
        <f t="shared" si="18"/>
        <v>Japan</v>
      </c>
      <c r="B116" s="44">
        <f t="shared" si="19"/>
        <v>3.5648192085033692</v>
      </c>
      <c r="C116" s="44">
        <f t="shared" si="19"/>
        <v>1.3975669790779135</v>
      </c>
      <c r="D116" s="44">
        <f t="shared" si="19"/>
        <v>1.8603112321006716</v>
      </c>
      <c r="E116" s="44">
        <f t="shared" si="19"/>
        <v>3.1631493542382398</v>
      </c>
      <c r="F116" s="44">
        <f t="shared" si="19"/>
        <v>3.2902971996709702</v>
      </c>
    </row>
    <row r="117" spans="1:6" x14ac:dyDescent="0.3">
      <c r="A117" s="17" t="str">
        <f t="shared" si="18"/>
        <v>Australia</v>
      </c>
      <c r="B117" s="44">
        <f t="shared" si="19"/>
        <v>1.7770712726582518</v>
      </c>
      <c r="C117" s="44">
        <f t="shared" si="19"/>
        <v>0.70174192937612423</v>
      </c>
      <c r="D117" s="44">
        <f t="shared" si="19"/>
        <v>2.620107613635704</v>
      </c>
      <c r="E117" s="44">
        <f t="shared" si="19"/>
        <v>2.905375231576667</v>
      </c>
      <c r="F117" s="44">
        <f t="shared" si="19"/>
        <v>2.7776784330555655</v>
      </c>
    </row>
    <row r="118" spans="1:6" x14ac:dyDescent="0.3">
      <c r="A118" s="17" t="str">
        <f t="shared" si="18"/>
        <v>All other trade parners</v>
      </c>
      <c r="B118" s="44">
        <f t="shared" si="19"/>
        <v>27.435465502514951</v>
      </c>
      <c r="C118" s="44">
        <f t="shared" si="19"/>
        <v>38.49521916122314</v>
      </c>
      <c r="D118" s="44">
        <f t="shared" si="19"/>
        <v>27.639407254343144</v>
      </c>
      <c r="E118" s="44">
        <f t="shared" si="19"/>
        <v>26.776231722576682</v>
      </c>
      <c r="F118" s="44">
        <f t="shared" si="19"/>
        <v>26.372049958473909</v>
      </c>
    </row>
    <row r="119" spans="1:6" x14ac:dyDescent="0.3">
      <c r="A119" s="51" t="str">
        <f t="shared" si="18"/>
        <v>Total</v>
      </c>
      <c r="B119" s="44">
        <f t="shared" si="19"/>
        <v>100</v>
      </c>
      <c r="C119" s="44">
        <f t="shared" si="19"/>
        <v>100</v>
      </c>
      <c r="D119" s="44">
        <f t="shared" si="19"/>
        <v>100</v>
      </c>
      <c r="E119" s="44">
        <f t="shared" si="19"/>
        <v>100</v>
      </c>
      <c r="F119" s="44">
        <f t="shared" si="19"/>
        <v>100</v>
      </c>
    </row>
    <row r="120" spans="1:6" x14ac:dyDescent="0.3">
      <c r="A120" s="27" t="s">
        <v>149</v>
      </c>
      <c r="B120" s="57"/>
      <c r="C120" s="57"/>
      <c r="D120" s="57"/>
      <c r="E120" s="57"/>
      <c r="F120" s="58"/>
    </row>
    <row r="121" spans="1:6" x14ac:dyDescent="0.3">
      <c r="A121" t="s">
        <v>279</v>
      </c>
    </row>
    <row r="124" spans="1:6" ht="18" thickBot="1" x14ac:dyDescent="0.4">
      <c r="A124" s="25" t="s">
        <v>302</v>
      </c>
    </row>
    <row r="125" spans="1:6" ht="15" thickTop="1" x14ac:dyDescent="0.3">
      <c r="A125" t="s">
        <v>127</v>
      </c>
    </row>
    <row r="126" spans="1:6" x14ac:dyDescent="0.3">
      <c r="A126" s="21" t="s">
        <v>277</v>
      </c>
      <c r="B126" s="22" t="s">
        <v>144</v>
      </c>
      <c r="C126" s="22" t="s">
        <v>145</v>
      </c>
      <c r="D126" s="22" t="s">
        <v>146</v>
      </c>
      <c r="E126" s="22" t="s">
        <v>147</v>
      </c>
      <c r="F126" s="23" t="s">
        <v>148</v>
      </c>
    </row>
    <row r="127" spans="1:6" x14ac:dyDescent="0.3">
      <c r="A127" s="16" t="str">
        <f t="shared" ref="A127:A138" si="20">A108</f>
        <v>European Union</v>
      </c>
      <c r="B127" s="62">
        <f t="shared" ref="B127:E138" si="21">IFERROR(C89-B89,"n.c.")</f>
        <v>-710</v>
      </c>
      <c r="C127" s="62">
        <f t="shared" si="21"/>
        <v>21029</v>
      </c>
      <c r="D127" s="62">
        <f t="shared" si="21"/>
        <v>6626</v>
      </c>
      <c r="E127" s="62">
        <f t="shared" si="21"/>
        <v>3789</v>
      </c>
      <c r="F127" s="67">
        <f t="shared" ref="F127:F138" si="22">IFERROR(F89-B89,"n.c.")</f>
        <v>30734</v>
      </c>
    </row>
    <row r="128" spans="1:6" x14ac:dyDescent="0.3">
      <c r="A128" s="17" t="str">
        <f t="shared" si="20"/>
        <v>China</v>
      </c>
      <c r="B128" s="62">
        <f t="shared" si="21"/>
        <v>-4755</v>
      </c>
      <c r="C128" s="62">
        <f t="shared" si="21"/>
        <v>2836</v>
      </c>
      <c r="D128" s="62">
        <f t="shared" si="21"/>
        <v>6488</v>
      </c>
      <c r="E128" s="62">
        <f t="shared" si="21"/>
        <v>4830</v>
      </c>
      <c r="F128" s="67">
        <f t="shared" si="22"/>
        <v>9399</v>
      </c>
    </row>
    <row r="129" spans="1:6" x14ac:dyDescent="0.3">
      <c r="A129" s="16" t="str">
        <f t="shared" si="20"/>
        <v>Mexico</v>
      </c>
      <c r="B129" s="62">
        <f t="shared" si="21"/>
        <v>4431</v>
      </c>
      <c r="C129" s="62">
        <f t="shared" si="21"/>
        <v>5239</v>
      </c>
      <c r="D129" s="62">
        <f t="shared" si="21"/>
        <v>3274</v>
      </c>
      <c r="E129" s="62">
        <f t="shared" si="21"/>
        <v>2646</v>
      </c>
      <c r="F129" s="67">
        <f t="shared" si="22"/>
        <v>15590</v>
      </c>
    </row>
    <row r="130" spans="1:6" x14ac:dyDescent="0.3">
      <c r="A130" s="17" t="str">
        <f t="shared" si="20"/>
        <v>India</v>
      </c>
      <c r="B130" s="62">
        <f t="shared" si="21"/>
        <v>43</v>
      </c>
      <c r="C130" s="62">
        <f t="shared" si="21"/>
        <v>6042</v>
      </c>
      <c r="D130" s="62">
        <f t="shared" si="21"/>
        <v>6003</v>
      </c>
      <c r="E130" s="62">
        <f t="shared" si="21"/>
        <v>4394</v>
      </c>
      <c r="F130" s="67">
        <f t="shared" si="22"/>
        <v>16482</v>
      </c>
    </row>
    <row r="131" spans="1:6" x14ac:dyDescent="0.3">
      <c r="A131" s="17" t="str">
        <f t="shared" si="20"/>
        <v>Canada</v>
      </c>
      <c r="B131" s="62">
        <f t="shared" si="21"/>
        <v>-2978</v>
      </c>
      <c r="C131" s="62">
        <f t="shared" si="21"/>
        <v>13909</v>
      </c>
      <c r="D131" s="62">
        <f t="shared" si="21"/>
        <v>6191</v>
      </c>
      <c r="E131" s="62">
        <f t="shared" si="21"/>
        <v>-250</v>
      </c>
      <c r="F131" s="67">
        <f t="shared" si="22"/>
        <v>16872</v>
      </c>
    </row>
    <row r="132" spans="1:6" x14ac:dyDescent="0.3">
      <c r="A132" s="17" t="str">
        <f t="shared" si="20"/>
        <v>United Kingdom</v>
      </c>
      <c r="B132" s="62">
        <f t="shared" si="21"/>
        <v>-759</v>
      </c>
      <c r="C132" s="62">
        <f t="shared" si="21"/>
        <v>10155</v>
      </c>
      <c r="D132" s="62">
        <f t="shared" si="21"/>
        <v>1720</v>
      </c>
      <c r="E132" s="62">
        <f t="shared" si="21"/>
        <v>614</v>
      </c>
      <c r="F132" s="67">
        <f t="shared" si="22"/>
        <v>11730</v>
      </c>
    </row>
    <row r="133" spans="1:6" x14ac:dyDescent="0.3">
      <c r="A133" s="18" t="str">
        <f t="shared" si="20"/>
        <v>Brazil</v>
      </c>
      <c r="B133" s="62">
        <f t="shared" si="21"/>
        <v>-926</v>
      </c>
      <c r="C133" s="62">
        <f t="shared" si="21"/>
        <v>4705</v>
      </c>
      <c r="D133" s="62">
        <f t="shared" si="21"/>
        <v>1937</v>
      </c>
      <c r="E133" s="62">
        <f t="shared" si="21"/>
        <v>1512</v>
      </c>
      <c r="F133" s="67">
        <f t="shared" si="22"/>
        <v>7228</v>
      </c>
    </row>
    <row r="134" spans="1:6" x14ac:dyDescent="0.3">
      <c r="A134" s="17" t="str">
        <f t="shared" si="20"/>
        <v>South Korea</v>
      </c>
      <c r="B134" s="62">
        <f t="shared" si="21"/>
        <v>-812</v>
      </c>
      <c r="C134" s="62">
        <f t="shared" si="21"/>
        <v>2831</v>
      </c>
      <c r="D134" s="62">
        <f t="shared" si="21"/>
        <v>2698</v>
      </c>
      <c r="E134" s="62">
        <f t="shared" si="21"/>
        <v>596</v>
      </c>
      <c r="F134" s="67">
        <f t="shared" si="22"/>
        <v>5313</v>
      </c>
    </row>
    <row r="135" spans="1:6" x14ac:dyDescent="0.3">
      <c r="A135" s="17" t="str">
        <f t="shared" si="20"/>
        <v>Japan</v>
      </c>
      <c r="B135" s="62">
        <f t="shared" si="21"/>
        <v>-1824</v>
      </c>
      <c r="C135" s="62">
        <f t="shared" si="21"/>
        <v>2024</v>
      </c>
      <c r="D135" s="62">
        <f t="shared" si="21"/>
        <v>3949</v>
      </c>
      <c r="E135" s="62">
        <f t="shared" si="21"/>
        <v>1126</v>
      </c>
      <c r="F135" s="67">
        <f t="shared" si="22"/>
        <v>5275</v>
      </c>
    </row>
    <row r="136" spans="1:6" x14ac:dyDescent="0.3">
      <c r="A136" s="17" t="str">
        <f t="shared" si="20"/>
        <v>Australia</v>
      </c>
      <c r="B136" s="62">
        <f t="shared" si="21"/>
        <v>-905</v>
      </c>
      <c r="C136" s="62">
        <f t="shared" si="21"/>
        <v>3921</v>
      </c>
      <c r="D136" s="62">
        <f t="shared" si="21"/>
        <v>2057</v>
      </c>
      <c r="E136" s="62">
        <f t="shared" si="21"/>
        <v>419</v>
      </c>
      <c r="F136" s="67">
        <f t="shared" si="22"/>
        <v>5492</v>
      </c>
    </row>
    <row r="137" spans="1:6" x14ac:dyDescent="0.3">
      <c r="A137" s="17" t="str">
        <f t="shared" si="20"/>
        <v>All other trade parners</v>
      </c>
      <c r="B137" s="62">
        <f t="shared" si="21"/>
        <v>9403</v>
      </c>
      <c r="C137" s="62">
        <f t="shared" si="21"/>
        <v>15088</v>
      </c>
      <c r="D137" s="62">
        <f t="shared" si="21"/>
        <v>12941</v>
      </c>
      <c r="E137" s="62">
        <f t="shared" si="21"/>
        <v>5806</v>
      </c>
      <c r="F137" s="67">
        <f t="shared" si="22"/>
        <v>43238</v>
      </c>
    </row>
    <row r="138" spans="1:6" x14ac:dyDescent="0.3">
      <c r="A138" s="51" t="str">
        <f t="shared" si="20"/>
        <v>Total</v>
      </c>
      <c r="B138" s="62">
        <f t="shared" si="21"/>
        <v>208</v>
      </c>
      <c r="C138" s="62">
        <f t="shared" si="21"/>
        <v>87779</v>
      </c>
      <c r="D138" s="62">
        <f t="shared" si="21"/>
        <v>53884</v>
      </c>
      <c r="E138" s="62">
        <f t="shared" si="21"/>
        <v>25482</v>
      </c>
      <c r="F138" s="67">
        <f t="shared" si="22"/>
        <v>167353</v>
      </c>
    </row>
    <row r="139" spans="1:6" x14ac:dyDescent="0.3">
      <c r="A139" s="27" t="s">
        <v>149</v>
      </c>
      <c r="B139" s="28"/>
      <c r="C139" s="28"/>
      <c r="D139" s="28"/>
      <c r="E139" s="28"/>
      <c r="F139" s="29"/>
    </row>
    <row r="140" spans="1:6" x14ac:dyDescent="0.3">
      <c r="A140" t="s">
        <v>279</v>
      </c>
    </row>
    <row r="143" spans="1:6" ht="18" thickBot="1" x14ac:dyDescent="0.4">
      <c r="A143" s="25" t="s">
        <v>303</v>
      </c>
    </row>
    <row r="144" spans="1:6" ht="15" thickTop="1" x14ac:dyDescent="0.3">
      <c r="A144" t="s">
        <v>142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-9.9398012039759198</v>
      </c>
      <c r="C146" s="44">
        <f t="shared" ref="C146:E146" si="23">IFERROR((D89-C89)/C89*100,"n.c.")</f>
        <v>326.89258510803671</v>
      </c>
      <c r="D146" s="44">
        <f t="shared" si="23"/>
        <v>24.127885805840798</v>
      </c>
      <c r="E146" s="44">
        <f t="shared" si="23"/>
        <v>11.115348509739498</v>
      </c>
      <c r="F146" s="44">
        <f>IFERROR((F89-B89)/B89*100,"n.c.")</f>
        <v>430.26739465210699</v>
      </c>
    </row>
    <row r="147" spans="1:6" x14ac:dyDescent="0.3">
      <c r="A147" s="17" t="str">
        <f t="shared" ref="A147:A157" si="24">A128</f>
        <v>China</v>
      </c>
      <c r="B147" s="44">
        <f t="shared" ref="B147:E157" si="25">IFERROR((C90-B90)/B90*100,"n.c.")</f>
        <v>-29.413584065322279</v>
      </c>
      <c r="C147" s="44">
        <f t="shared" si="25"/>
        <v>24.853211813162737</v>
      </c>
      <c r="D147" s="44">
        <f t="shared" si="25"/>
        <v>45.539411805994249</v>
      </c>
      <c r="E147" s="44">
        <f t="shared" si="25"/>
        <v>23.293947431878468</v>
      </c>
      <c r="F147" s="44">
        <f t="shared" ref="F147:F157" si="26">IFERROR((F90-B90)/B90*100,"n.c.")</f>
        <v>58.140541878015583</v>
      </c>
    </row>
    <row r="148" spans="1:6" x14ac:dyDescent="0.3">
      <c r="A148" s="17" t="str">
        <f t="shared" si="24"/>
        <v>Mexico</v>
      </c>
      <c r="B148" s="44">
        <f t="shared" si="25"/>
        <v>44.893617021276597</v>
      </c>
      <c r="C148" s="44">
        <f t="shared" si="25"/>
        <v>36.633801832039723</v>
      </c>
      <c r="D148" s="44">
        <f t="shared" si="25"/>
        <v>16.755373592630502</v>
      </c>
      <c r="E148" s="44">
        <f t="shared" si="25"/>
        <v>11.598141492066274</v>
      </c>
      <c r="F148" s="44">
        <f t="shared" si="26"/>
        <v>157.9533941236069</v>
      </c>
    </row>
    <row r="149" spans="1:6" x14ac:dyDescent="0.3">
      <c r="A149" s="17" t="str">
        <f t="shared" si="24"/>
        <v>India</v>
      </c>
      <c r="B149" s="44">
        <f t="shared" si="25"/>
        <v>0.54575453737783985</v>
      </c>
      <c r="C149" s="44">
        <f t="shared" si="25"/>
        <v>76.268619035597069</v>
      </c>
      <c r="D149" s="44">
        <f t="shared" si="25"/>
        <v>42.989114866800342</v>
      </c>
      <c r="E149" s="44">
        <f t="shared" si="25"/>
        <v>22.006310412180095</v>
      </c>
      <c r="F149" s="44">
        <f t="shared" si="26"/>
        <v>209.18898337352454</v>
      </c>
    </row>
    <row r="150" spans="1:6" x14ac:dyDescent="0.3">
      <c r="A150" s="17" t="str">
        <f t="shared" si="24"/>
        <v>Canada</v>
      </c>
      <c r="B150" s="44">
        <f t="shared" si="25"/>
        <v>-45.639846743295024</v>
      </c>
      <c r="C150" s="44">
        <f t="shared" si="25"/>
        <v>392.13419791372991</v>
      </c>
      <c r="D150" s="44">
        <f t="shared" si="25"/>
        <v>35.466315307057741</v>
      </c>
      <c r="E150" s="44">
        <f t="shared" si="25"/>
        <v>-1.0572165602401995</v>
      </c>
      <c r="F150" s="44">
        <f t="shared" si="26"/>
        <v>258.57471264367814</v>
      </c>
    </row>
    <row r="151" spans="1:6" x14ac:dyDescent="0.3">
      <c r="A151" s="17" t="str">
        <f t="shared" si="24"/>
        <v>United Kingdom</v>
      </c>
      <c r="B151" s="44">
        <f t="shared" si="25"/>
        <v>-26.272066458982344</v>
      </c>
      <c r="C151" s="44">
        <f t="shared" si="25"/>
        <v>476.76056338028172</v>
      </c>
      <c r="D151" s="44">
        <f t="shared" si="25"/>
        <v>14.000814000814001</v>
      </c>
      <c r="E151" s="44">
        <f t="shared" si="25"/>
        <v>4.38414851838629</v>
      </c>
      <c r="F151" s="44">
        <f t="shared" si="26"/>
        <v>406.02284527518168</v>
      </c>
    </row>
    <row r="152" spans="1:6" x14ac:dyDescent="0.3">
      <c r="A152" s="17" t="str">
        <f t="shared" si="24"/>
        <v>Brazil</v>
      </c>
      <c r="B152" s="44">
        <f t="shared" si="25"/>
        <v>-35.357006491027107</v>
      </c>
      <c r="C152" s="44">
        <f t="shared" si="25"/>
        <v>277.90903721204961</v>
      </c>
      <c r="D152" s="44">
        <f t="shared" si="25"/>
        <v>30.275085964363864</v>
      </c>
      <c r="E152" s="44">
        <f t="shared" si="25"/>
        <v>18.140371925614875</v>
      </c>
      <c r="F152" s="44">
        <f t="shared" si="26"/>
        <v>275.98319969453991</v>
      </c>
    </row>
    <row r="153" spans="1:6" x14ac:dyDescent="0.3">
      <c r="A153" s="17" t="str">
        <f t="shared" si="24"/>
        <v>South Korea</v>
      </c>
      <c r="B153" s="44">
        <f t="shared" si="25"/>
        <v>-22.713286713286713</v>
      </c>
      <c r="C153" s="44">
        <f t="shared" si="25"/>
        <v>102.46109301483895</v>
      </c>
      <c r="D153" s="44">
        <f t="shared" si="25"/>
        <v>48.230246692885238</v>
      </c>
      <c r="E153" s="44">
        <f t="shared" si="25"/>
        <v>7.1876507477086351</v>
      </c>
      <c r="F153" s="44">
        <f t="shared" si="26"/>
        <v>148.61538461538461</v>
      </c>
    </row>
    <row r="154" spans="1:6" x14ac:dyDescent="0.3">
      <c r="A154" s="17" t="str">
        <f t="shared" si="24"/>
        <v>Japan</v>
      </c>
      <c r="B154" s="44">
        <f t="shared" si="25"/>
        <v>-60.698835274542432</v>
      </c>
      <c r="C154" s="44">
        <f t="shared" si="25"/>
        <v>171.38018628281117</v>
      </c>
      <c r="D154" s="44">
        <f t="shared" si="25"/>
        <v>123.21372854914196</v>
      </c>
      <c r="E154" s="44">
        <f t="shared" si="25"/>
        <v>15.739446463516913</v>
      </c>
      <c r="F154" s="44">
        <f t="shared" si="26"/>
        <v>175.54076539101499</v>
      </c>
    </row>
    <row r="155" spans="1:6" x14ac:dyDescent="0.3">
      <c r="A155" s="17" t="str">
        <f t="shared" si="24"/>
        <v>Australia</v>
      </c>
      <c r="B155" s="44">
        <f t="shared" si="25"/>
        <v>-60.413885180240321</v>
      </c>
      <c r="C155" s="44">
        <f t="shared" si="25"/>
        <v>661.21416526138285</v>
      </c>
      <c r="D155" s="44">
        <f t="shared" si="25"/>
        <v>45.569339831634913</v>
      </c>
      <c r="E155" s="44">
        <f t="shared" si="25"/>
        <v>6.3765028154010039</v>
      </c>
      <c r="F155" s="44">
        <f t="shared" si="26"/>
        <v>366.62216288384514</v>
      </c>
    </row>
    <row r="156" spans="1:6" x14ac:dyDescent="0.3">
      <c r="A156" s="17" t="str">
        <f t="shared" si="24"/>
        <v>All other trade parners</v>
      </c>
      <c r="B156" s="44">
        <f t="shared" si="25"/>
        <v>40.658105244951784</v>
      </c>
      <c r="C156" s="44">
        <f t="shared" si="25"/>
        <v>46.381801414079312</v>
      </c>
      <c r="D156" s="44">
        <f t="shared" si="25"/>
        <v>27.176697887353523</v>
      </c>
      <c r="E156" s="44">
        <f t="shared" si="25"/>
        <v>9.5873445730609816</v>
      </c>
      <c r="F156" s="44">
        <f t="shared" si="26"/>
        <v>186.95896571107363</v>
      </c>
    </row>
    <row r="157" spans="1:6" x14ac:dyDescent="0.3">
      <c r="A157" s="51" t="str">
        <f t="shared" si="24"/>
        <v>Total</v>
      </c>
      <c r="B157" s="44">
        <f t="shared" si="25"/>
        <v>0.24674954920755432</v>
      </c>
      <c r="C157" s="44">
        <f t="shared" si="25"/>
        <v>103.87555618668938</v>
      </c>
      <c r="D157" s="44">
        <f t="shared" si="25"/>
        <v>31.276446312172411</v>
      </c>
      <c r="E157" s="44">
        <f t="shared" si="25"/>
        <v>11.266895700964332</v>
      </c>
      <c r="F157" s="44">
        <f t="shared" si="26"/>
        <v>198.53017936794151</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1E807-E66D-40C4-ADA0-425C3C389E36}">
  <sheetPr>
    <tabColor theme="4"/>
    <pageSetUpPr fitToPage="1"/>
  </sheetPr>
  <dimension ref="A1:K165"/>
  <sheetViews>
    <sheetView zoomScale="80" zoomScaleNormal="80" workbookViewId="0">
      <pane ySplit="3" topLeftCell="A135" activePane="bottomLeft" state="frozen"/>
      <selection pane="bottomLeft" activeCell="C94" sqref="C9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304</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305</v>
      </c>
      <c r="B6" s="14"/>
      <c r="C6" s="14"/>
      <c r="D6" s="14"/>
      <c r="E6" s="14"/>
      <c r="F6" s="14"/>
      <c r="G6" s="14"/>
      <c r="H6" s="14"/>
      <c r="I6" s="14"/>
      <c r="J6" s="14"/>
      <c r="K6" s="14"/>
    </row>
    <row r="8" spans="1:11" ht="18" thickBot="1" x14ac:dyDescent="0.4">
      <c r="A8" s="25" t="s">
        <v>306</v>
      </c>
    </row>
    <row r="9" spans="1:11" ht="15" thickTop="1" x14ac:dyDescent="0.3">
      <c r="A9" t="s">
        <v>168</v>
      </c>
    </row>
    <row r="10" spans="1:11" x14ac:dyDescent="0.3">
      <c r="A10" s="21" t="s">
        <v>277</v>
      </c>
      <c r="B10" s="22" t="s">
        <v>89</v>
      </c>
      <c r="C10" s="22" t="s">
        <v>90</v>
      </c>
      <c r="D10" s="22" t="s">
        <v>91</v>
      </c>
      <c r="E10" s="23" t="s">
        <v>92</v>
      </c>
      <c r="F10" s="23" t="s">
        <v>129</v>
      </c>
    </row>
    <row r="11" spans="1:11" x14ac:dyDescent="0.3">
      <c r="A11" s="16" t="s">
        <v>158</v>
      </c>
      <c r="B11" s="12">
        <v>17778</v>
      </c>
      <c r="C11" s="12">
        <v>20341</v>
      </c>
      <c r="D11" s="12">
        <v>21362</v>
      </c>
      <c r="E11" s="12">
        <v>24374</v>
      </c>
      <c r="F11" s="19">
        <v>28855</v>
      </c>
    </row>
    <row r="12" spans="1:11" x14ac:dyDescent="0.3">
      <c r="A12" s="17" t="s">
        <v>72</v>
      </c>
      <c r="B12" s="13">
        <v>11511</v>
      </c>
      <c r="C12" s="13">
        <v>14388</v>
      </c>
      <c r="D12" s="13">
        <v>14845</v>
      </c>
      <c r="E12" s="13">
        <v>15667</v>
      </c>
      <c r="F12" s="20">
        <v>18414</v>
      </c>
    </row>
    <row r="13" spans="1:11" x14ac:dyDescent="0.3">
      <c r="A13" s="16" t="s">
        <v>31</v>
      </c>
      <c r="B13" s="12">
        <v>6143</v>
      </c>
      <c r="C13" s="12">
        <v>6983</v>
      </c>
      <c r="D13" s="12">
        <v>8375</v>
      </c>
      <c r="E13" s="12">
        <v>9618</v>
      </c>
      <c r="F13" s="19">
        <v>10879</v>
      </c>
    </row>
    <row r="14" spans="1:11" x14ac:dyDescent="0.3">
      <c r="A14" s="17" t="s">
        <v>22</v>
      </c>
      <c r="B14" s="13">
        <v>5552</v>
      </c>
      <c r="C14" s="13">
        <v>6333</v>
      </c>
      <c r="D14" s="13">
        <v>6710</v>
      </c>
      <c r="E14" s="13">
        <v>7580</v>
      </c>
      <c r="F14" s="20">
        <v>7949</v>
      </c>
    </row>
    <row r="15" spans="1:11" x14ac:dyDescent="0.3">
      <c r="A15" s="17" t="s">
        <v>25</v>
      </c>
      <c r="B15" s="13">
        <v>3287</v>
      </c>
      <c r="C15" s="13">
        <v>3377</v>
      </c>
      <c r="D15" s="13">
        <v>3273</v>
      </c>
      <c r="E15" s="13">
        <v>3700</v>
      </c>
      <c r="F15" s="67" t="s">
        <v>169</v>
      </c>
    </row>
    <row r="16" spans="1:11" x14ac:dyDescent="0.3">
      <c r="A16" s="17" t="s">
        <v>27</v>
      </c>
      <c r="B16" s="13">
        <v>1630</v>
      </c>
      <c r="C16" s="13">
        <v>2117</v>
      </c>
      <c r="D16" s="13">
        <v>3117</v>
      </c>
      <c r="E16" s="13">
        <v>4216</v>
      </c>
      <c r="F16" s="20">
        <v>3670</v>
      </c>
    </row>
    <row r="17" spans="1:6" x14ac:dyDescent="0.3">
      <c r="A17" s="18" t="s">
        <v>307</v>
      </c>
      <c r="B17" s="13">
        <v>1447</v>
      </c>
      <c r="C17" s="13">
        <v>2035</v>
      </c>
      <c r="D17" s="67" t="s">
        <v>169</v>
      </c>
      <c r="E17" s="67" t="s">
        <v>169</v>
      </c>
      <c r="F17" s="20">
        <v>3174</v>
      </c>
    </row>
    <row r="18" spans="1:6" x14ac:dyDescent="0.3">
      <c r="A18" s="17" t="s">
        <v>35</v>
      </c>
      <c r="B18" s="13">
        <v>1867</v>
      </c>
      <c r="C18" s="13">
        <v>2022</v>
      </c>
      <c r="D18" s="13">
        <v>2229</v>
      </c>
      <c r="E18" s="13">
        <v>2723</v>
      </c>
      <c r="F18" s="20">
        <v>2809</v>
      </c>
    </row>
    <row r="19" spans="1:6" x14ac:dyDescent="0.3">
      <c r="A19" s="17" t="s">
        <v>33</v>
      </c>
      <c r="B19" s="13">
        <v>3408</v>
      </c>
      <c r="C19" s="13">
        <v>4048</v>
      </c>
      <c r="D19" s="13">
        <v>4618</v>
      </c>
      <c r="E19" s="13">
        <v>2598</v>
      </c>
      <c r="F19" s="20">
        <v>2378</v>
      </c>
    </row>
    <row r="20" spans="1:6" x14ac:dyDescent="0.3">
      <c r="A20" s="17" t="s">
        <v>29</v>
      </c>
      <c r="B20" s="13">
        <v>3431</v>
      </c>
      <c r="C20" s="13">
        <v>2039</v>
      </c>
      <c r="D20" s="13">
        <v>1995</v>
      </c>
      <c r="E20" s="13">
        <v>2351</v>
      </c>
      <c r="F20" s="20">
        <v>1937</v>
      </c>
    </row>
    <row r="21" spans="1:6" x14ac:dyDescent="0.3">
      <c r="A21" s="17" t="s">
        <v>278</v>
      </c>
      <c r="B21" s="13">
        <f>B22-SUM(B11:B20)</f>
        <v>11777</v>
      </c>
      <c r="C21" s="13">
        <f t="shared" ref="C21:F21" si="0">C22-SUM(C11:C20)</f>
        <v>13949</v>
      </c>
      <c r="D21" s="67" t="s">
        <v>169</v>
      </c>
      <c r="E21" s="67" t="s">
        <v>169</v>
      </c>
      <c r="F21" s="13">
        <f t="shared" si="0"/>
        <v>19861</v>
      </c>
    </row>
    <row r="22" spans="1:6" x14ac:dyDescent="0.3">
      <c r="A22" s="51" t="s">
        <v>77</v>
      </c>
      <c r="B22" s="28">
        <v>67831</v>
      </c>
      <c r="C22" s="28">
        <v>77632</v>
      </c>
      <c r="D22" s="28">
        <v>84603</v>
      </c>
      <c r="E22" s="28">
        <v>90915</v>
      </c>
      <c r="F22" s="29">
        <v>99926</v>
      </c>
    </row>
    <row r="23" spans="1:6" x14ac:dyDescent="0.3">
      <c r="A23" s="27" t="s">
        <v>149</v>
      </c>
      <c r="B23" s="28"/>
      <c r="C23" s="28"/>
      <c r="D23" s="28"/>
      <c r="E23" s="28"/>
      <c r="F23" s="29"/>
    </row>
    <row r="24" spans="1:6" x14ac:dyDescent="0.3">
      <c r="A24" t="s">
        <v>279</v>
      </c>
    </row>
    <row r="27" spans="1:6" ht="18" thickBot="1" x14ac:dyDescent="0.4">
      <c r="A27" s="25" t="s">
        <v>308</v>
      </c>
    </row>
    <row r="28" spans="1:6" ht="15" thickTop="1" x14ac:dyDescent="0.3">
      <c r="A28" t="s">
        <v>172</v>
      </c>
    </row>
    <row r="29" spans="1:6" x14ac:dyDescent="0.3">
      <c r="A29" s="21" t="s">
        <v>277</v>
      </c>
      <c r="B29" s="22" t="s">
        <v>89</v>
      </c>
      <c r="C29" s="22" t="s">
        <v>90</v>
      </c>
      <c r="D29" s="22" t="s">
        <v>91</v>
      </c>
      <c r="E29" s="23" t="s">
        <v>92</v>
      </c>
      <c r="F29" s="23" t="s">
        <v>129</v>
      </c>
    </row>
    <row r="30" spans="1:6" x14ac:dyDescent="0.3">
      <c r="A30" s="16" t="str">
        <f>A11</f>
        <v>European Union</v>
      </c>
      <c r="B30" s="44">
        <f>IFERROR(B11/B$22*100,"n.c.")</f>
        <v>26.20925535522106</v>
      </c>
      <c r="C30" s="44">
        <f t="shared" ref="C30:F30" si="1">IFERROR(C11/C$22*100,"n.c.")</f>
        <v>26.201823990107169</v>
      </c>
      <c r="D30" s="44">
        <f t="shared" si="1"/>
        <v>25.249695637270548</v>
      </c>
      <c r="E30" s="44">
        <f t="shared" si="1"/>
        <v>26.809657372270802</v>
      </c>
      <c r="F30" s="44">
        <f t="shared" si="1"/>
        <v>28.876368512699397</v>
      </c>
    </row>
    <row r="31" spans="1:6" x14ac:dyDescent="0.3">
      <c r="A31" s="17" t="str">
        <f t="shared" ref="A31:A41" si="2">A12</f>
        <v>United Kingdom</v>
      </c>
      <c r="B31" s="44">
        <f t="shared" ref="B31:F41" si="3">IFERROR(B12/B$22*100,"n.c.")</f>
        <v>16.970116908198314</v>
      </c>
      <c r="C31" s="44">
        <f t="shared" si="3"/>
        <v>18.533594394064306</v>
      </c>
      <c r="D31" s="44">
        <f t="shared" si="3"/>
        <v>17.546659101923098</v>
      </c>
      <c r="E31" s="44">
        <f t="shared" si="3"/>
        <v>17.23257988230765</v>
      </c>
      <c r="F31" s="44">
        <f t="shared" si="3"/>
        <v>18.427636450973718</v>
      </c>
    </row>
    <row r="32" spans="1:6" x14ac:dyDescent="0.3">
      <c r="A32" s="16" t="str">
        <f t="shared" si="2"/>
        <v>India</v>
      </c>
      <c r="B32" s="44">
        <f t="shared" si="3"/>
        <v>9.0563311760109695</v>
      </c>
      <c r="C32" s="44">
        <f t="shared" si="3"/>
        <v>8.9950020610057706</v>
      </c>
      <c r="D32" s="44">
        <f t="shared" si="3"/>
        <v>9.8991761521459054</v>
      </c>
      <c r="E32" s="44">
        <f t="shared" si="3"/>
        <v>10.579112357696751</v>
      </c>
      <c r="F32" s="44">
        <f t="shared" si="3"/>
        <v>10.887056421752096</v>
      </c>
    </row>
    <row r="33" spans="1:6" x14ac:dyDescent="0.3">
      <c r="A33" s="17" t="str">
        <f t="shared" si="2"/>
        <v>Canada</v>
      </c>
      <c r="B33" s="44">
        <f t="shared" si="3"/>
        <v>8.1850481343338597</v>
      </c>
      <c r="C33" s="44">
        <f t="shared" si="3"/>
        <v>8.1577184666117066</v>
      </c>
      <c r="D33" s="44">
        <f t="shared" si="3"/>
        <v>7.931160833540182</v>
      </c>
      <c r="E33" s="44">
        <f t="shared" si="3"/>
        <v>8.3374580652257606</v>
      </c>
      <c r="F33" s="44">
        <f t="shared" si="3"/>
        <v>7.9548866160959104</v>
      </c>
    </row>
    <row r="34" spans="1:6" x14ac:dyDescent="0.3">
      <c r="A34" s="16" t="str">
        <f t="shared" si="2"/>
        <v>Switzerland</v>
      </c>
      <c r="B34" s="44">
        <f t="shared" si="3"/>
        <v>4.8458669339977298</v>
      </c>
      <c r="C34" s="44">
        <f t="shared" si="3"/>
        <v>4.3500103050288539</v>
      </c>
      <c r="D34" s="44">
        <f t="shared" si="3"/>
        <v>3.8686571398177367</v>
      </c>
      <c r="E34" s="44">
        <f t="shared" si="3"/>
        <v>4.069735467194632</v>
      </c>
      <c r="F34" s="44" t="str">
        <f t="shared" si="3"/>
        <v>n.c.</v>
      </c>
    </row>
    <row r="35" spans="1:6" x14ac:dyDescent="0.3">
      <c r="A35" s="17" t="str">
        <f t="shared" si="2"/>
        <v>Mexico</v>
      </c>
      <c r="B35" s="44">
        <f t="shared" si="3"/>
        <v>2.4030310624935503</v>
      </c>
      <c r="C35" s="44">
        <f t="shared" si="3"/>
        <v>2.7269682605111294</v>
      </c>
      <c r="D35" s="44">
        <f t="shared" si="3"/>
        <v>3.6842665153717951</v>
      </c>
      <c r="E35" s="44">
        <f t="shared" si="3"/>
        <v>4.6372985755925864</v>
      </c>
      <c r="F35" s="44">
        <f t="shared" si="3"/>
        <v>3.6727178111802732</v>
      </c>
    </row>
    <row r="36" spans="1:6" x14ac:dyDescent="0.3">
      <c r="A36" s="16" t="str">
        <f t="shared" si="2"/>
        <v>Philippines</v>
      </c>
      <c r="B36" s="44">
        <f t="shared" si="3"/>
        <v>2.133242912532618</v>
      </c>
      <c r="C36" s="44">
        <f t="shared" si="3"/>
        <v>2.6213417147568014</v>
      </c>
      <c r="D36" s="44" t="str">
        <f t="shared" si="3"/>
        <v>n.c.</v>
      </c>
      <c r="E36" s="44" t="str">
        <f t="shared" si="3"/>
        <v>n.c.</v>
      </c>
      <c r="F36" s="44">
        <f t="shared" si="3"/>
        <v>3.1763504993695331</v>
      </c>
    </row>
    <row r="37" spans="1:6" x14ac:dyDescent="0.3">
      <c r="A37" s="17" t="str">
        <f t="shared" si="2"/>
        <v>Singapore</v>
      </c>
      <c r="B37" s="44">
        <f t="shared" si="3"/>
        <v>2.7524288304757412</v>
      </c>
      <c r="C37" s="44">
        <f t="shared" si="3"/>
        <v>2.6045960428689199</v>
      </c>
      <c r="D37" s="44">
        <f t="shared" si="3"/>
        <v>2.6346583454487429</v>
      </c>
      <c r="E37" s="44">
        <f t="shared" si="3"/>
        <v>2.9951053181543199</v>
      </c>
      <c r="F37" s="44">
        <f t="shared" si="3"/>
        <v>2.8110801993475172</v>
      </c>
    </row>
    <row r="38" spans="1:6" x14ac:dyDescent="0.3">
      <c r="A38" s="16" t="str">
        <f t="shared" si="2"/>
        <v>China</v>
      </c>
      <c r="B38" s="44">
        <f t="shared" si="3"/>
        <v>5.0242514484527723</v>
      </c>
      <c r="C38" s="44">
        <f t="shared" si="3"/>
        <v>5.2143446001648801</v>
      </c>
      <c r="D38" s="44">
        <f t="shared" si="3"/>
        <v>5.4584352800728109</v>
      </c>
      <c r="E38" s="44">
        <f t="shared" si="3"/>
        <v>2.8576142550734205</v>
      </c>
      <c r="F38" s="44">
        <f t="shared" si="3"/>
        <v>2.3797610231571364</v>
      </c>
    </row>
    <row r="39" spans="1:6" x14ac:dyDescent="0.3">
      <c r="A39" s="17" t="str">
        <f t="shared" si="2"/>
        <v>Japan</v>
      </c>
      <c r="B39" s="44">
        <f t="shared" si="3"/>
        <v>5.0581592487210862</v>
      </c>
      <c r="C39" s="44">
        <f t="shared" si="3"/>
        <v>2.6264942291838418</v>
      </c>
      <c r="D39" s="44">
        <f t="shared" si="3"/>
        <v>2.3580724087798304</v>
      </c>
      <c r="E39" s="44">
        <f t="shared" si="3"/>
        <v>2.5859319144255624</v>
      </c>
      <c r="F39" s="44">
        <f t="shared" si="3"/>
        <v>1.9384344414867003</v>
      </c>
    </row>
    <row r="40" spans="1:6" x14ac:dyDescent="0.3">
      <c r="A40" s="16" t="str">
        <f t="shared" si="2"/>
        <v>All other trade parners</v>
      </c>
      <c r="B40" s="44">
        <f t="shared" si="3"/>
        <v>17.362267989562294</v>
      </c>
      <c r="C40" s="44">
        <f t="shared" si="3"/>
        <v>17.96810593569662</v>
      </c>
      <c r="D40" s="44" t="str">
        <f t="shared" si="3"/>
        <v>n.c.</v>
      </c>
      <c r="E40" s="44" t="str">
        <f t="shared" si="3"/>
        <v>n.c.</v>
      </c>
      <c r="F40" s="44">
        <f t="shared" si="3"/>
        <v>19.875708023937712</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309</v>
      </c>
    </row>
    <row r="47" spans="1:6" ht="15" thickTop="1" x14ac:dyDescent="0.3">
      <c r="A47" t="s">
        <v>179</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2563</v>
      </c>
      <c r="C49" s="62">
        <f t="shared" ref="C49:E49" si="4">IFERROR(D11-C11,"n.c.")</f>
        <v>1021</v>
      </c>
      <c r="D49" s="62">
        <f t="shared" si="4"/>
        <v>3012</v>
      </c>
      <c r="E49" s="62">
        <f t="shared" si="4"/>
        <v>4481</v>
      </c>
      <c r="F49" s="67">
        <f t="shared" ref="F49:F60" si="5">IFERROR(F11-B11,"n.c.")</f>
        <v>11077</v>
      </c>
    </row>
    <row r="50" spans="1:6" x14ac:dyDescent="0.3">
      <c r="A50" s="17" t="str">
        <f>A31</f>
        <v>United Kingdom</v>
      </c>
      <c r="B50" s="62">
        <f t="shared" ref="B50:E60" si="6">IFERROR(C12-B12,"n.c.")</f>
        <v>2877</v>
      </c>
      <c r="C50" s="62">
        <f t="shared" si="6"/>
        <v>457</v>
      </c>
      <c r="D50" s="62">
        <f t="shared" si="6"/>
        <v>822</v>
      </c>
      <c r="E50" s="62">
        <f t="shared" si="6"/>
        <v>2747</v>
      </c>
      <c r="F50" s="67">
        <f t="shared" si="5"/>
        <v>6903</v>
      </c>
    </row>
    <row r="51" spans="1:6" x14ac:dyDescent="0.3">
      <c r="A51" s="17" t="str">
        <f>A32</f>
        <v>India</v>
      </c>
      <c r="B51" s="62">
        <f t="shared" si="6"/>
        <v>840</v>
      </c>
      <c r="C51" s="62">
        <f t="shared" si="6"/>
        <v>1392</v>
      </c>
      <c r="D51" s="62">
        <f t="shared" si="6"/>
        <v>1243</v>
      </c>
      <c r="E51" s="62">
        <f t="shared" si="6"/>
        <v>1261</v>
      </c>
      <c r="F51" s="67">
        <f t="shared" si="5"/>
        <v>4736</v>
      </c>
    </row>
    <row r="52" spans="1:6" x14ac:dyDescent="0.3">
      <c r="A52" s="17" t="str">
        <f t="shared" ref="A52:A54" si="7">A33</f>
        <v>Canada</v>
      </c>
      <c r="B52" s="62">
        <f t="shared" si="6"/>
        <v>781</v>
      </c>
      <c r="C52" s="62">
        <f t="shared" si="6"/>
        <v>377</v>
      </c>
      <c r="D52" s="62">
        <f t="shared" si="6"/>
        <v>870</v>
      </c>
      <c r="E52" s="62">
        <f t="shared" si="6"/>
        <v>369</v>
      </c>
      <c r="F52" s="67">
        <f t="shared" si="5"/>
        <v>2397</v>
      </c>
    </row>
    <row r="53" spans="1:6" x14ac:dyDescent="0.3">
      <c r="A53" s="17" t="str">
        <f t="shared" si="7"/>
        <v>Switzerland</v>
      </c>
      <c r="B53" s="62">
        <f t="shared" si="6"/>
        <v>90</v>
      </c>
      <c r="C53" s="62">
        <f t="shared" si="6"/>
        <v>-104</v>
      </c>
      <c r="D53" s="62">
        <f t="shared" si="6"/>
        <v>427</v>
      </c>
      <c r="E53" s="62" t="str">
        <f t="shared" si="6"/>
        <v>n.c.</v>
      </c>
      <c r="F53" s="67" t="str">
        <f t="shared" si="5"/>
        <v>n.c.</v>
      </c>
    </row>
    <row r="54" spans="1:6" x14ac:dyDescent="0.3">
      <c r="A54" s="17" t="str">
        <f t="shared" si="7"/>
        <v>Mexico</v>
      </c>
      <c r="B54" s="62">
        <f t="shared" si="6"/>
        <v>487</v>
      </c>
      <c r="C54" s="62">
        <f t="shared" si="6"/>
        <v>1000</v>
      </c>
      <c r="D54" s="62">
        <f t="shared" si="6"/>
        <v>1099</v>
      </c>
      <c r="E54" s="62">
        <f t="shared" si="6"/>
        <v>-546</v>
      </c>
      <c r="F54" s="67">
        <f t="shared" si="5"/>
        <v>2040</v>
      </c>
    </row>
    <row r="55" spans="1:6" x14ac:dyDescent="0.3">
      <c r="A55" s="18" t="str">
        <f t="shared" ref="A55:A60" si="8">A36</f>
        <v>Philippines</v>
      </c>
      <c r="B55" s="62">
        <f t="shared" si="6"/>
        <v>588</v>
      </c>
      <c r="C55" s="62" t="str">
        <f t="shared" si="6"/>
        <v>n.c.</v>
      </c>
      <c r="D55" s="62" t="str">
        <f t="shared" si="6"/>
        <v>n.c.</v>
      </c>
      <c r="E55" s="62" t="str">
        <f t="shared" si="6"/>
        <v>n.c.</v>
      </c>
      <c r="F55" s="67">
        <f t="shared" si="5"/>
        <v>1727</v>
      </c>
    </row>
    <row r="56" spans="1:6" x14ac:dyDescent="0.3">
      <c r="A56" s="17" t="str">
        <f t="shared" si="8"/>
        <v>Singapore</v>
      </c>
      <c r="B56" s="62">
        <f t="shared" si="6"/>
        <v>155</v>
      </c>
      <c r="C56" s="62">
        <f t="shared" si="6"/>
        <v>207</v>
      </c>
      <c r="D56" s="62">
        <f t="shared" si="6"/>
        <v>494</v>
      </c>
      <c r="E56" s="62">
        <f t="shared" si="6"/>
        <v>86</v>
      </c>
      <c r="F56" s="67">
        <f t="shared" si="5"/>
        <v>942</v>
      </c>
    </row>
    <row r="57" spans="1:6" x14ac:dyDescent="0.3">
      <c r="A57" s="17" t="str">
        <f t="shared" si="8"/>
        <v>China</v>
      </c>
      <c r="B57" s="62">
        <f t="shared" si="6"/>
        <v>640</v>
      </c>
      <c r="C57" s="62">
        <f t="shared" si="6"/>
        <v>570</v>
      </c>
      <c r="D57" s="62">
        <f t="shared" si="6"/>
        <v>-2020</v>
      </c>
      <c r="E57" s="62">
        <f t="shared" si="6"/>
        <v>-220</v>
      </c>
      <c r="F57" s="67">
        <f t="shared" si="5"/>
        <v>-1030</v>
      </c>
    </row>
    <row r="58" spans="1:6" x14ac:dyDescent="0.3">
      <c r="A58" s="17" t="str">
        <f t="shared" si="8"/>
        <v>Japan</v>
      </c>
      <c r="B58" s="62">
        <f t="shared" si="6"/>
        <v>-1392</v>
      </c>
      <c r="C58" s="62">
        <f t="shared" si="6"/>
        <v>-44</v>
      </c>
      <c r="D58" s="62">
        <f t="shared" si="6"/>
        <v>356</v>
      </c>
      <c r="E58" s="62">
        <f t="shared" si="6"/>
        <v>-414</v>
      </c>
      <c r="F58" s="67">
        <f t="shared" si="5"/>
        <v>-1494</v>
      </c>
    </row>
    <row r="59" spans="1:6" x14ac:dyDescent="0.3">
      <c r="A59" s="17" t="str">
        <f t="shared" si="8"/>
        <v>All other trade parners</v>
      </c>
      <c r="B59" s="62">
        <f t="shared" si="6"/>
        <v>2172</v>
      </c>
      <c r="C59" s="62" t="str">
        <f t="shared" si="6"/>
        <v>n.c.</v>
      </c>
      <c r="D59" s="62" t="str">
        <f t="shared" si="6"/>
        <v>n.c.</v>
      </c>
      <c r="E59" s="62" t="str">
        <f t="shared" si="6"/>
        <v>n.c.</v>
      </c>
      <c r="F59" s="67">
        <f t="shared" si="5"/>
        <v>8084</v>
      </c>
    </row>
    <row r="60" spans="1:6" x14ac:dyDescent="0.3">
      <c r="A60" s="51" t="str">
        <f t="shared" si="8"/>
        <v>Total</v>
      </c>
      <c r="B60" s="62">
        <f t="shared" si="6"/>
        <v>9801</v>
      </c>
      <c r="C60" s="62">
        <f t="shared" si="6"/>
        <v>6971</v>
      </c>
      <c r="D60" s="62">
        <f t="shared" si="6"/>
        <v>6312</v>
      </c>
      <c r="E60" s="62">
        <f t="shared" si="6"/>
        <v>9011</v>
      </c>
      <c r="F60" s="67">
        <f t="shared" si="5"/>
        <v>32095</v>
      </c>
    </row>
    <row r="61" spans="1:6" x14ac:dyDescent="0.3">
      <c r="A61" s="27" t="s">
        <v>149</v>
      </c>
      <c r="B61" s="28"/>
      <c r="C61" s="28"/>
      <c r="D61" s="28"/>
      <c r="E61" s="28"/>
      <c r="F61" s="29"/>
    </row>
    <row r="62" spans="1:6" x14ac:dyDescent="0.3">
      <c r="A62" t="s">
        <v>279</v>
      </c>
    </row>
    <row r="65" spans="1:6" ht="18" thickBot="1" x14ac:dyDescent="0.4">
      <c r="A65" s="25" t="s">
        <v>310</v>
      </c>
    </row>
    <row r="66" spans="1:6" ht="15" thickTop="1" x14ac:dyDescent="0.3">
      <c r="A66" t="s">
        <v>172</v>
      </c>
    </row>
    <row r="67" spans="1:6" x14ac:dyDescent="0.3">
      <c r="A67" s="21" t="s">
        <v>277</v>
      </c>
      <c r="B67" s="22" t="s">
        <v>144</v>
      </c>
      <c r="C67" s="22" t="s">
        <v>145</v>
      </c>
      <c r="D67" s="22" t="s">
        <v>146</v>
      </c>
      <c r="E67" s="22" t="s">
        <v>147</v>
      </c>
      <c r="F67" s="23" t="s">
        <v>148</v>
      </c>
    </row>
    <row r="68" spans="1:6" x14ac:dyDescent="0.3">
      <c r="A68" s="16" t="str">
        <f>A49</f>
        <v>European Union</v>
      </c>
      <c r="B68" s="44">
        <f>IFERROR((C11-B11)/B11*100,"n.c.")</f>
        <v>14.416694791315107</v>
      </c>
      <c r="C68" s="44">
        <f t="shared" ref="C68:D68" si="9">IFERROR((D11-C11)/C11*100,"n.c.")</f>
        <v>5.0194189076249938</v>
      </c>
      <c r="D68" s="44">
        <f t="shared" si="9"/>
        <v>14.099803389195767</v>
      </c>
      <c r="E68" s="44">
        <f>IFERROR((F11-E11)/E11*100,"n.c.")</f>
        <v>18.384343973086075</v>
      </c>
      <c r="F68" s="44">
        <f>IFERROR((F11-B11)/B11*100,"n.c.")</f>
        <v>62.307346158173026</v>
      </c>
    </row>
    <row r="69" spans="1:6" x14ac:dyDescent="0.3">
      <c r="A69" s="17" t="str">
        <f t="shared" ref="A69:A79" si="10">A50</f>
        <v>United Kingdom</v>
      </c>
      <c r="B69" s="44">
        <f t="shared" ref="B69:E79" si="11">IFERROR((C12-B12)/B12*100,"n.c.")</f>
        <v>24.993484493093561</v>
      </c>
      <c r="C69" s="44">
        <f t="shared" si="11"/>
        <v>3.1762579927717542</v>
      </c>
      <c r="D69" s="44">
        <f t="shared" si="11"/>
        <v>5.5372179184910744</v>
      </c>
      <c r="E69" s="44">
        <f t="shared" si="11"/>
        <v>17.533669496393696</v>
      </c>
      <c r="F69" s="44">
        <f t="shared" ref="F69:F79" si="12">IFERROR((F12-B12)/B12*100,"n.c.")</f>
        <v>59.968725566849102</v>
      </c>
    </row>
    <row r="70" spans="1:6" x14ac:dyDescent="0.3">
      <c r="A70" s="16" t="str">
        <f t="shared" si="10"/>
        <v>India</v>
      </c>
      <c r="B70" s="44">
        <f t="shared" si="11"/>
        <v>13.674100602311572</v>
      </c>
      <c r="C70" s="44">
        <f t="shared" si="11"/>
        <v>19.934125733925249</v>
      </c>
      <c r="D70" s="44">
        <f t="shared" si="11"/>
        <v>14.841791044776119</v>
      </c>
      <c r="E70" s="44">
        <f t="shared" si="11"/>
        <v>13.110833853191931</v>
      </c>
      <c r="F70" s="44">
        <f t="shared" si="12"/>
        <v>77.095881491128111</v>
      </c>
    </row>
    <row r="71" spans="1:6" x14ac:dyDescent="0.3">
      <c r="A71" s="17" t="str">
        <f t="shared" si="10"/>
        <v>Canada</v>
      </c>
      <c r="B71" s="44">
        <f t="shared" si="11"/>
        <v>14.067002881844381</v>
      </c>
      <c r="C71" s="44">
        <f t="shared" si="11"/>
        <v>5.9529448918364123</v>
      </c>
      <c r="D71" s="44">
        <f t="shared" si="11"/>
        <v>12.965722801788376</v>
      </c>
      <c r="E71" s="44">
        <f t="shared" si="11"/>
        <v>4.8680738786279685</v>
      </c>
      <c r="F71" s="44">
        <f t="shared" si="12"/>
        <v>43.173631123919307</v>
      </c>
    </row>
    <row r="72" spans="1:6" x14ac:dyDescent="0.3">
      <c r="A72" s="16" t="str">
        <f t="shared" si="10"/>
        <v>Switzerland</v>
      </c>
      <c r="B72" s="44">
        <f t="shared" si="11"/>
        <v>2.7380590203833282</v>
      </c>
      <c r="C72" s="44">
        <f t="shared" si="11"/>
        <v>-3.0796564998519398</v>
      </c>
      <c r="D72" s="44">
        <f t="shared" si="11"/>
        <v>13.046135044301863</v>
      </c>
      <c r="E72" s="44" t="str">
        <f t="shared" si="11"/>
        <v>n.c.</v>
      </c>
      <c r="F72" s="44" t="str">
        <f t="shared" si="12"/>
        <v>n.c.</v>
      </c>
    </row>
    <row r="73" spans="1:6" x14ac:dyDescent="0.3">
      <c r="A73" s="17" t="str">
        <f t="shared" si="10"/>
        <v>Mexico</v>
      </c>
      <c r="B73" s="44">
        <f t="shared" si="11"/>
        <v>29.877300613496931</v>
      </c>
      <c r="C73" s="44">
        <f t="shared" si="11"/>
        <v>47.236655644780349</v>
      </c>
      <c r="D73" s="44">
        <f t="shared" si="11"/>
        <v>35.258261148540264</v>
      </c>
      <c r="E73" s="44">
        <f t="shared" si="11"/>
        <v>-12.950664136622391</v>
      </c>
      <c r="F73" s="44">
        <f t="shared" si="12"/>
        <v>125.15337423312884</v>
      </c>
    </row>
    <row r="74" spans="1:6" x14ac:dyDescent="0.3">
      <c r="A74" s="16" t="str">
        <f t="shared" si="10"/>
        <v>Philippines</v>
      </c>
      <c r="B74" s="44">
        <f t="shared" si="11"/>
        <v>40.635798203178993</v>
      </c>
      <c r="C74" s="44" t="str">
        <f t="shared" si="11"/>
        <v>n.c.</v>
      </c>
      <c r="D74" s="44" t="str">
        <f t="shared" si="11"/>
        <v>n.c.</v>
      </c>
      <c r="E74" s="44" t="str">
        <f t="shared" si="11"/>
        <v>n.c.</v>
      </c>
      <c r="F74" s="44">
        <f t="shared" si="12"/>
        <v>119.35038009675189</v>
      </c>
    </row>
    <row r="75" spans="1:6" x14ac:dyDescent="0.3">
      <c r="A75" s="17" t="str">
        <f t="shared" si="10"/>
        <v>Singapore</v>
      </c>
      <c r="B75" s="44">
        <f t="shared" si="11"/>
        <v>8.3020889126941633</v>
      </c>
      <c r="C75" s="44">
        <f t="shared" si="11"/>
        <v>10.237388724035608</v>
      </c>
      <c r="D75" s="44">
        <f t="shared" si="11"/>
        <v>22.162404665769404</v>
      </c>
      <c r="E75" s="44">
        <f t="shared" si="11"/>
        <v>3.1582813073815643</v>
      </c>
      <c r="F75" s="44">
        <f t="shared" si="12"/>
        <v>50.45527584359936</v>
      </c>
    </row>
    <row r="76" spans="1:6" x14ac:dyDescent="0.3">
      <c r="A76" s="16" t="str">
        <f t="shared" si="10"/>
        <v>China</v>
      </c>
      <c r="B76" s="44">
        <f t="shared" si="11"/>
        <v>18.779342723004692</v>
      </c>
      <c r="C76" s="44">
        <f t="shared" si="11"/>
        <v>14.081027667984189</v>
      </c>
      <c r="D76" s="44">
        <f t="shared" si="11"/>
        <v>-43.741879601559113</v>
      </c>
      <c r="E76" s="44">
        <f t="shared" si="11"/>
        <v>-8.4680523479599685</v>
      </c>
      <c r="F76" s="44">
        <f t="shared" si="12"/>
        <v>-30.22300469483568</v>
      </c>
    </row>
    <row r="77" spans="1:6" x14ac:dyDescent="0.3">
      <c r="A77" s="17" t="str">
        <f t="shared" si="10"/>
        <v>Japan</v>
      </c>
      <c r="B77" s="44">
        <f t="shared" si="11"/>
        <v>-40.571262022733897</v>
      </c>
      <c r="C77" s="44">
        <f t="shared" si="11"/>
        <v>-2.1579205492888671</v>
      </c>
      <c r="D77" s="44">
        <f t="shared" si="11"/>
        <v>17.844611528822053</v>
      </c>
      <c r="E77" s="44">
        <f t="shared" si="11"/>
        <v>-17.609527860484899</v>
      </c>
      <c r="F77" s="44">
        <f t="shared" si="12"/>
        <v>-43.544156222675603</v>
      </c>
    </row>
    <row r="78" spans="1:6" x14ac:dyDescent="0.3">
      <c r="A78" s="16" t="str">
        <f t="shared" si="10"/>
        <v>All other trade parners</v>
      </c>
      <c r="B78" s="44">
        <f t="shared" si="11"/>
        <v>18.442727349919334</v>
      </c>
      <c r="C78" s="44" t="str">
        <f t="shared" si="11"/>
        <v>n.c.</v>
      </c>
      <c r="D78" s="44" t="str">
        <f t="shared" si="11"/>
        <v>n.c.</v>
      </c>
      <c r="E78" s="44" t="str">
        <f t="shared" si="11"/>
        <v>n.c.</v>
      </c>
      <c r="F78" s="44">
        <f t="shared" si="12"/>
        <v>68.642268829073615</v>
      </c>
    </row>
    <row r="79" spans="1:6" x14ac:dyDescent="0.3">
      <c r="A79" s="51" t="str">
        <f t="shared" si="10"/>
        <v>Total</v>
      </c>
      <c r="B79" s="44">
        <f t="shared" si="11"/>
        <v>14.449145670858456</v>
      </c>
      <c r="C79" s="44">
        <f t="shared" si="11"/>
        <v>8.9795445177246496</v>
      </c>
      <c r="D79" s="44">
        <f t="shared" si="11"/>
        <v>7.4607283429665623</v>
      </c>
      <c r="E79" s="44">
        <f t="shared" si="11"/>
        <v>9.9114557553759006</v>
      </c>
      <c r="F79" s="44">
        <f t="shared" si="12"/>
        <v>47.316123896153677</v>
      </c>
    </row>
    <row r="80" spans="1:6" x14ac:dyDescent="0.3">
      <c r="A80" s="27" t="s">
        <v>149</v>
      </c>
      <c r="B80" s="45"/>
      <c r="C80" s="45"/>
      <c r="D80" s="45"/>
      <c r="E80" s="45"/>
      <c r="F80" s="45"/>
    </row>
    <row r="81" spans="1:11" x14ac:dyDescent="0.3">
      <c r="A81" t="s">
        <v>279</v>
      </c>
    </row>
    <row r="84" spans="1:11" x14ac:dyDescent="0.3">
      <c r="A84" s="15" t="s">
        <v>311</v>
      </c>
      <c r="B84" s="14"/>
      <c r="C84" s="14"/>
      <c r="D84" s="14"/>
      <c r="E84" s="14"/>
      <c r="F84" s="14"/>
      <c r="G84" s="14"/>
      <c r="H84" s="14"/>
      <c r="I84" s="14"/>
      <c r="J84" s="14"/>
      <c r="K84" s="14"/>
    </row>
    <row r="86" spans="1:11" ht="18" thickBot="1" x14ac:dyDescent="0.4">
      <c r="A86" s="25" t="s">
        <v>312</v>
      </c>
    </row>
    <row r="87" spans="1:11" ht="15" thickTop="1" x14ac:dyDescent="0.3">
      <c r="A87" t="s">
        <v>168</v>
      </c>
    </row>
    <row r="88" spans="1:11" x14ac:dyDescent="0.3">
      <c r="A88" s="21" t="s">
        <v>277</v>
      </c>
      <c r="B88" s="22" t="s">
        <v>89</v>
      </c>
      <c r="C88" s="22" t="s">
        <v>90</v>
      </c>
      <c r="D88" s="23" t="s">
        <v>91</v>
      </c>
      <c r="E88" s="23" t="s">
        <v>92</v>
      </c>
      <c r="F88" s="23" t="s">
        <v>129</v>
      </c>
    </row>
    <row r="89" spans="1:11" x14ac:dyDescent="0.3">
      <c r="A89" s="16" t="s">
        <v>158</v>
      </c>
      <c r="B89" s="61">
        <v>46448</v>
      </c>
      <c r="C89" s="61">
        <v>50788</v>
      </c>
      <c r="D89" s="61">
        <v>53356</v>
      </c>
      <c r="E89" s="61">
        <v>54660</v>
      </c>
      <c r="F89" s="60">
        <v>59783</v>
      </c>
    </row>
    <row r="90" spans="1:11" ht="17.399999999999999" customHeight="1" x14ac:dyDescent="0.3">
      <c r="A90" s="17" t="s">
        <v>22</v>
      </c>
      <c r="B90" s="62" t="s">
        <v>169</v>
      </c>
      <c r="C90" s="62" t="s">
        <v>169</v>
      </c>
      <c r="D90" s="62">
        <v>16888</v>
      </c>
      <c r="E90" s="62">
        <v>17857</v>
      </c>
      <c r="F90" s="67">
        <v>19522</v>
      </c>
    </row>
    <row r="91" spans="1:11" ht="17.399999999999999" customHeight="1" x14ac:dyDescent="0.3">
      <c r="A91" s="16" t="s">
        <v>72</v>
      </c>
      <c r="B91" s="61">
        <v>13973</v>
      </c>
      <c r="C91" s="61">
        <v>13356</v>
      </c>
      <c r="D91" s="61">
        <v>13023</v>
      </c>
      <c r="E91" s="62" t="s">
        <v>169</v>
      </c>
      <c r="F91" s="60">
        <v>16119</v>
      </c>
    </row>
    <row r="92" spans="1:11" ht="17.399999999999999" customHeight="1" x14ac:dyDescent="0.3">
      <c r="A92" s="17" t="s">
        <v>25</v>
      </c>
      <c r="B92" s="62">
        <v>9024</v>
      </c>
      <c r="C92" s="62">
        <v>11451</v>
      </c>
      <c r="D92" s="62">
        <v>16100</v>
      </c>
      <c r="E92" s="62">
        <v>14266</v>
      </c>
      <c r="F92" s="67">
        <v>15712</v>
      </c>
    </row>
    <row r="93" spans="1:11" ht="17.399999999999999" customHeight="1" x14ac:dyDescent="0.3">
      <c r="A93" s="17" t="s">
        <v>35</v>
      </c>
      <c r="B93" s="62" t="s">
        <v>169</v>
      </c>
      <c r="C93" s="62">
        <v>0</v>
      </c>
      <c r="D93" s="62">
        <v>8306</v>
      </c>
      <c r="E93" s="62" t="s">
        <v>169</v>
      </c>
      <c r="F93" s="67">
        <v>10909</v>
      </c>
    </row>
    <row r="94" spans="1:11" x14ac:dyDescent="0.3">
      <c r="A94" s="17" t="s">
        <v>29</v>
      </c>
      <c r="B94" s="62">
        <v>4153</v>
      </c>
      <c r="C94" s="62">
        <v>4498</v>
      </c>
      <c r="D94" s="62">
        <v>5096</v>
      </c>
      <c r="E94" s="62">
        <v>6036</v>
      </c>
      <c r="F94" s="67">
        <v>7309</v>
      </c>
    </row>
    <row r="95" spans="1:11" x14ac:dyDescent="0.3">
      <c r="A95" s="18" t="s">
        <v>33</v>
      </c>
      <c r="B95" s="62">
        <v>2051</v>
      </c>
      <c r="C95" s="62">
        <v>2817</v>
      </c>
      <c r="D95" s="62">
        <v>2800</v>
      </c>
      <c r="E95" s="62" t="s">
        <v>169</v>
      </c>
      <c r="F95" s="67">
        <v>2927</v>
      </c>
    </row>
    <row r="96" spans="1:11" x14ac:dyDescent="0.3">
      <c r="A96" s="17" t="s">
        <v>313</v>
      </c>
      <c r="B96" s="62">
        <v>2513</v>
      </c>
      <c r="C96" s="62">
        <v>2939</v>
      </c>
      <c r="D96" s="62">
        <v>2612</v>
      </c>
      <c r="E96" s="62">
        <v>2438</v>
      </c>
      <c r="F96" s="67">
        <v>2893</v>
      </c>
    </row>
    <row r="97" spans="1:6" x14ac:dyDescent="0.3">
      <c r="A97" s="17" t="s">
        <v>314</v>
      </c>
      <c r="B97" s="62">
        <v>623</v>
      </c>
      <c r="C97" s="62" t="s">
        <v>169</v>
      </c>
      <c r="D97" s="62">
        <v>701</v>
      </c>
      <c r="E97" s="62">
        <v>1271</v>
      </c>
      <c r="F97" s="62" t="s">
        <v>169</v>
      </c>
    </row>
    <row r="98" spans="1:6" x14ac:dyDescent="0.3">
      <c r="A98" s="17" t="s">
        <v>31</v>
      </c>
      <c r="B98" s="62">
        <v>1071</v>
      </c>
      <c r="C98" s="62" t="s">
        <v>169</v>
      </c>
      <c r="D98" s="62">
        <v>1678</v>
      </c>
      <c r="E98" s="62">
        <v>2177</v>
      </c>
      <c r="F98" s="67">
        <v>2767</v>
      </c>
    </row>
    <row r="99" spans="1:6" x14ac:dyDescent="0.3">
      <c r="A99" s="17" t="s">
        <v>278</v>
      </c>
      <c r="B99" s="62" t="s">
        <v>169</v>
      </c>
      <c r="C99" s="62" t="s">
        <v>169</v>
      </c>
      <c r="D99" s="62">
        <f t="shared" ref="D99" si="13">D100-SUM(D89:D98)</f>
        <v>27107</v>
      </c>
      <c r="E99" s="62" t="s">
        <v>169</v>
      </c>
      <c r="F99" s="62" t="s">
        <v>169</v>
      </c>
    </row>
    <row r="100" spans="1:6" x14ac:dyDescent="0.3">
      <c r="A100" s="51" t="s">
        <v>77</v>
      </c>
      <c r="B100" s="70">
        <v>121057</v>
      </c>
      <c r="C100" s="70">
        <v>136270</v>
      </c>
      <c r="D100" s="70">
        <v>147667</v>
      </c>
      <c r="E100" s="70">
        <v>154911</v>
      </c>
      <c r="F100" s="71">
        <v>172335</v>
      </c>
    </row>
    <row r="101" spans="1:6" x14ac:dyDescent="0.3">
      <c r="A101" s="27" t="s">
        <v>149</v>
      </c>
      <c r="B101" s="28"/>
      <c r="C101" s="28"/>
      <c r="D101" s="28"/>
      <c r="E101" s="28"/>
      <c r="F101" s="29"/>
    </row>
    <row r="102" spans="1:6" x14ac:dyDescent="0.3">
      <c r="A102" t="s">
        <v>279</v>
      </c>
    </row>
    <row r="105" spans="1:6" ht="18" thickBot="1" x14ac:dyDescent="0.4">
      <c r="A105" s="25" t="s">
        <v>315</v>
      </c>
    </row>
    <row r="106" spans="1:6" ht="15" thickTop="1" x14ac:dyDescent="0.3">
      <c r="A106" t="s">
        <v>172</v>
      </c>
    </row>
    <row r="107" spans="1:6" x14ac:dyDescent="0.3">
      <c r="A107" s="21" t="s">
        <v>277</v>
      </c>
      <c r="B107" s="22" t="s">
        <v>89</v>
      </c>
      <c r="C107" s="22" t="s">
        <v>90</v>
      </c>
      <c r="D107" s="22" t="s">
        <v>91</v>
      </c>
      <c r="E107" s="23" t="s">
        <v>92</v>
      </c>
      <c r="F107" s="23" t="s">
        <v>129</v>
      </c>
    </row>
    <row r="108" spans="1:6" x14ac:dyDescent="0.3">
      <c r="A108" s="17" t="str">
        <f>A89</f>
        <v>European Union</v>
      </c>
      <c r="B108" s="44">
        <f>IFERROR(B89/B$100*100,"n.c.")</f>
        <v>38.368702346828357</v>
      </c>
      <c r="C108" s="44">
        <f t="shared" ref="C108:F108" si="14">IFERROR(C89/C$100*100,"n.c.")</f>
        <v>37.270125486167167</v>
      </c>
      <c r="D108" s="44">
        <f t="shared" si="14"/>
        <v>36.13264981343157</v>
      </c>
      <c r="E108" s="44">
        <f t="shared" si="14"/>
        <v>35.284776420008903</v>
      </c>
      <c r="F108" s="44">
        <f t="shared" si="14"/>
        <v>34.689993326950422</v>
      </c>
    </row>
    <row r="109" spans="1:6" x14ac:dyDescent="0.3">
      <c r="A109" s="17" t="str">
        <f t="shared" ref="A109:A119" si="15">A90</f>
        <v>Canada</v>
      </c>
      <c r="B109" s="44" t="str">
        <f t="shared" ref="B109:F119" si="16">IFERROR(B90/B$100*100,"n.c.")</f>
        <v>n.c.</v>
      </c>
      <c r="C109" s="44" t="str">
        <f t="shared" si="16"/>
        <v>n.c.</v>
      </c>
      <c r="D109" s="44">
        <f t="shared" si="16"/>
        <v>11.436543032634237</v>
      </c>
      <c r="E109" s="44">
        <f t="shared" si="16"/>
        <v>11.527264041933757</v>
      </c>
      <c r="F109" s="44">
        <f t="shared" si="16"/>
        <v>11.327936867148287</v>
      </c>
    </row>
    <row r="110" spans="1:6" x14ac:dyDescent="0.3">
      <c r="A110" s="17" t="str">
        <f t="shared" si="15"/>
        <v>United Kingdom</v>
      </c>
      <c r="B110" s="44">
        <f t="shared" si="16"/>
        <v>11.542496509908554</v>
      </c>
      <c r="C110" s="44">
        <f t="shared" si="16"/>
        <v>9.8011301093417469</v>
      </c>
      <c r="D110" s="44">
        <f t="shared" si="16"/>
        <v>8.8191674510892764</v>
      </c>
      <c r="E110" s="44" t="str">
        <f t="shared" si="16"/>
        <v>n.c.</v>
      </c>
      <c r="F110" s="44">
        <f t="shared" si="16"/>
        <v>9.3532944555661945</v>
      </c>
    </row>
    <row r="111" spans="1:6" x14ac:dyDescent="0.3">
      <c r="A111" s="17" t="str">
        <f t="shared" si="15"/>
        <v>Switzerland</v>
      </c>
      <c r="B111" s="44">
        <f t="shared" si="16"/>
        <v>7.4543396912198387</v>
      </c>
      <c r="C111" s="44">
        <f t="shared" si="16"/>
        <v>8.4031701768547737</v>
      </c>
      <c r="D111" s="44">
        <f t="shared" si="16"/>
        <v>10.902909925711228</v>
      </c>
      <c r="E111" s="44">
        <f t="shared" si="16"/>
        <v>9.209158807315168</v>
      </c>
      <c r="F111" s="44">
        <f t="shared" si="16"/>
        <v>9.1171265268227586</v>
      </c>
    </row>
    <row r="112" spans="1:6" x14ac:dyDescent="0.3">
      <c r="A112" s="17" t="str">
        <f t="shared" si="15"/>
        <v>Singapore</v>
      </c>
      <c r="B112" s="44" t="str">
        <f t="shared" si="16"/>
        <v>n.c.</v>
      </c>
      <c r="C112" s="44">
        <f t="shared" si="16"/>
        <v>0</v>
      </c>
      <c r="D112" s="44">
        <f t="shared" si="16"/>
        <v>5.6248180026681656</v>
      </c>
      <c r="E112" s="44" t="str">
        <f t="shared" si="16"/>
        <v>n.c.</v>
      </c>
      <c r="F112" s="44">
        <f t="shared" si="16"/>
        <v>6.3301128615777413</v>
      </c>
    </row>
    <row r="113" spans="1:6" x14ac:dyDescent="0.3">
      <c r="A113" s="17" t="str">
        <f t="shared" si="15"/>
        <v>Japan</v>
      </c>
      <c r="B113" s="44">
        <f t="shared" si="16"/>
        <v>3.4306153299685276</v>
      </c>
      <c r="C113" s="44">
        <f t="shared" si="16"/>
        <v>3.3007998825860425</v>
      </c>
      <c r="D113" s="44">
        <f t="shared" si="16"/>
        <v>3.4510080112685979</v>
      </c>
      <c r="E113" s="44">
        <f t="shared" si="16"/>
        <v>3.8964308538451111</v>
      </c>
      <c r="F113" s="44">
        <f t="shared" si="16"/>
        <v>4.2411582093016511</v>
      </c>
    </row>
    <row r="114" spans="1:6" x14ac:dyDescent="0.3">
      <c r="A114" s="17" t="str">
        <f t="shared" si="15"/>
        <v>China</v>
      </c>
      <c r="B114" s="44">
        <f t="shared" si="16"/>
        <v>1.6942432077451119</v>
      </c>
      <c r="C114" s="44">
        <f t="shared" si="16"/>
        <v>2.0672194907169592</v>
      </c>
      <c r="D114" s="44">
        <f t="shared" si="16"/>
        <v>1.8961582479497789</v>
      </c>
      <c r="E114" s="44" t="str">
        <f t="shared" si="16"/>
        <v>n.c.</v>
      </c>
      <c r="F114" s="44">
        <f t="shared" si="16"/>
        <v>1.6984361853366987</v>
      </c>
    </row>
    <row r="115" spans="1:6" x14ac:dyDescent="0.3">
      <c r="A115" s="17" t="str">
        <f t="shared" si="15"/>
        <v>Hong Kong</v>
      </c>
      <c r="B115" s="44">
        <f t="shared" si="16"/>
        <v>2.0758816094897443</v>
      </c>
      <c r="C115" s="44">
        <f t="shared" si="16"/>
        <v>2.1567476333749172</v>
      </c>
      <c r="D115" s="44">
        <f t="shared" si="16"/>
        <v>1.7688447655874364</v>
      </c>
      <c r="E115" s="44">
        <f t="shared" si="16"/>
        <v>1.5738068955722964</v>
      </c>
      <c r="F115" s="44">
        <f t="shared" si="16"/>
        <v>1.6787071691763138</v>
      </c>
    </row>
    <row r="116" spans="1:6" x14ac:dyDescent="0.3">
      <c r="A116" s="17" t="str">
        <f t="shared" si="15"/>
        <v>Israel</v>
      </c>
      <c r="B116" s="44">
        <f t="shared" si="16"/>
        <v>0.5146336023526108</v>
      </c>
      <c r="C116" s="44" t="str">
        <f t="shared" si="16"/>
        <v>n.c.</v>
      </c>
      <c r="D116" s="44">
        <f t="shared" si="16"/>
        <v>0.47471676136171248</v>
      </c>
      <c r="E116" s="44">
        <f t="shared" si="16"/>
        <v>0.82047110921755073</v>
      </c>
      <c r="F116" s="44" t="str">
        <f t="shared" si="16"/>
        <v>n.c.</v>
      </c>
    </row>
    <row r="117" spans="1:6" x14ac:dyDescent="0.3">
      <c r="A117" s="17" t="str">
        <f t="shared" si="15"/>
        <v>India</v>
      </c>
      <c r="B117" s="44">
        <f t="shared" si="16"/>
        <v>0.88470720404437586</v>
      </c>
      <c r="C117" s="44" t="str">
        <f t="shared" si="16"/>
        <v>n.c.</v>
      </c>
      <c r="D117" s="44">
        <f t="shared" si="16"/>
        <v>1.1363405500213317</v>
      </c>
      <c r="E117" s="44">
        <f t="shared" si="16"/>
        <v>1.4053230564646797</v>
      </c>
      <c r="F117" s="44">
        <f t="shared" si="16"/>
        <v>1.6055937563466505</v>
      </c>
    </row>
    <row r="118" spans="1:6" x14ac:dyDescent="0.3">
      <c r="A118" s="17" t="str">
        <f t="shared" si="15"/>
        <v>All other trade parners</v>
      </c>
      <c r="B118" s="44" t="str">
        <f t="shared" si="16"/>
        <v>n.c.</v>
      </c>
      <c r="C118" s="44" t="str">
        <f t="shared" si="16"/>
        <v>n.c.</v>
      </c>
      <c r="D118" s="44">
        <f t="shared" si="16"/>
        <v>18.356843438276663</v>
      </c>
      <c r="E118" s="44" t="str">
        <f t="shared" si="16"/>
        <v>n.c.</v>
      </c>
      <c r="F118" s="44" t="str">
        <f t="shared" si="16"/>
        <v>n.c.</v>
      </c>
    </row>
    <row r="119" spans="1:6" x14ac:dyDescent="0.3">
      <c r="A119" s="51" t="str">
        <f t="shared" si="15"/>
        <v>Total</v>
      </c>
      <c r="B119" s="44">
        <f t="shared" si="16"/>
        <v>100</v>
      </c>
      <c r="C119" s="44">
        <f t="shared" si="16"/>
        <v>100</v>
      </c>
      <c r="D119" s="44">
        <f t="shared" si="16"/>
        <v>100</v>
      </c>
      <c r="E119" s="44">
        <f t="shared" si="16"/>
        <v>100</v>
      </c>
      <c r="F119" s="44">
        <f t="shared" si="16"/>
        <v>100</v>
      </c>
    </row>
    <row r="120" spans="1:6" x14ac:dyDescent="0.3">
      <c r="A120" s="27" t="s">
        <v>149</v>
      </c>
      <c r="B120" s="57"/>
      <c r="C120" s="57"/>
      <c r="D120" s="57"/>
      <c r="E120" s="57"/>
      <c r="F120" s="58"/>
    </row>
    <row r="121" spans="1:6" x14ac:dyDescent="0.3">
      <c r="A121" t="s">
        <v>279</v>
      </c>
    </row>
    <row r="124" spans="1:6" ht="18" thickBot="1" x14ac:dyDescent="0.4">
      <c r="A124" s="25" t="s">
        <v>316</v>
      </c>
    </row>
    <row r="125" spans="1:6" ht="15" thickTop="1" x14ac:dyDescent="0.3">
      <c r="A125" t="s">
        <v>179</v>
      </c>
    </row>
    <row r="126" spans="1:6" x14ac:dyDescent="0.3">
      <c r="A126" s="21" t="s">
        <v>277</v>
      </c>
      <c r="B126" s="22" t="s">
        <v>144</v>
      </c>
      <c r="C126" s="22" t="s">
        <v>145</v>
      </c>
      <c r="D126" s="22" t="s">
        <v>146</v>
      </c>
      <c r="E126" s="22" t="s">
        <v>147</v>
      </c>
      <c r="F126" s="23" t="s">
        <v>148</v>
      </c>
    </row>
    <row r="127" spans="1:6" x14ac:dyDescent="0.3">
      <c r="A127" s="16" t="str">
        <f>A108</f>
        <v>European Union</v>
      </c>
      <c r="B127" s="62">
        <f t="shared" ref="B127:E138" si="17">IFERROR(C89-B89,"n.c.")</f>
        <v>4340</v>
      </c>
      <c r="C127" s="62">
        <f t="shared" si="17"/>
        <v>2568</v>
      </c>
      <c r="D127" s="62">
        <f t="shared" si="17"/>
        <v>1304</v>
      </c>
      <c r="E127" s="62">
        <f t="shared" si="17"/>
        <v>5123</v>
      </c>
      <c r="F127" s="67">
        <f t="shared" ref="F127:F138" si="18">IFERROR(F89-B89,"n.c.")</f>
        <v>13335</v>
      </c>
    </row>
    <row r="128" spans="1:6" x14ac:dyDescent="0.3">
      <c r="A128" s="17" t="str">
        <f t="shared" ref="A128:A138" si="19">A109</f>
        <v>Canada</v>
      </c>
      <c r="B128" s="62" t="str">
        <f t="shared" si="17"/>
        <v>n.c.</v>
      </c>
      <c r="C128" s="62" t="str">
        <f t="shared" si="17"/>
        <v>n.c.</v>
      </c>
      <c r="D128" s="62">
        <f t="shared" si="17"/>
        <v>969</v>
      </c>
      <c r="E128" s="62">
        <f t="shared" si="17"/>
        <v>1665</v>
      </c>
      <c r="F128" s="67" t="str">
        <f t="shared" si="18"/>
        <v>n.c.</v>
      </c>
    </row>
    <row r="129" spans="1:6" x14ac:dyDescent="0.3">
      <c r="A129" s="16" t="str">
        <f t="shared" si="19"/>
        <v>United Kingdom</v>
      </c>
      <c r="B129" s="62">
        <f t="shared" si="17"/>
        <v>-617</v>
      </c>
      <c r="C129" s="62">
        <f t="shared" si="17"/>
        <v>-333</v>
      </c>
      <c r="D129" s="62" t="str">
        <f t="shared" si="17"/>
        <v>n.c.</v>
      </c>
      <c r="E129" s="62" t="str">
        <f t="shared" si="17"/>
        <v>n.c.</v>
      </c>
      <c r="F129" s="67">
        <f t="shared" si="18"/>
        <v>2146</v>
      </c>
    </row>
    <row r="130" spans="1:6" x14ac:dyDescent="0.3">
      <c r="A130" s="17" t="str">
        <f t="shared" si="19"/>
        <v>Switzerland</v>
      </c>
      <c r="B130" s="62">
        <f t="shared" si="17"/>
        <v>2427</v>
      </c>
      <c r="C130" s="62">
        <f t="shared" si="17"/>
        <v>4649</v>
      </c>
      <c r="D130" s="62">
        <f t="shared" si="17"/>
        <v>-1834</v>
      </c>
      <c r="E130" s="62">
        <f t="shared" si="17"/>
        <v>1446</v>
      </c>
      <c r="F130" s="67">
        <f t="shared" si="18"/>
        <v>6688</v>
      </c>
    </row>
    <row r="131" spans="1:6" x14ac:dyDescent="0.3">
      <c r="A131" s="17" t="str">
        <f t="shared" si="19"/>
        <v>Singapore</v>
      </c>
      <c r="B131" s="62" t="str">
        <f t="shared" si="17"/>
        <v>n.c.</v>
      </c>
      <c r="C131" s="62">
        <f t="shared" si="17"/>
        <v>8306</v>
      </c>
      <c r="D131" s="62" t="str">
        <f t="shared" si="17"/>
        <v>n.c.</v>
      </c>
      <c r="E131" s="62" t="str">
        <f t="shared" si="17"/>
        <v>n.c.</v>
      </c>
      <c r="F131" s="67" t="str">
        <f t="shared" si="18"/>
        <v>n.c.</v>
      </c>
    </row>
    <row r="132" spans="1:6" x14ac:dyDescent="0.3">
      <c r="A132" s="17" t="str">
        <f t="shared" si="19"/>
        <v>Japan</v>
      </c>
      <c r="B132" s="62">
        <f t="shared" si="17"/>
        <v>345</v>
      </c>
      <c r="C132" s="62">
        <f t="shared" si="17"/>
        <v>598</v>
      </c>
      <c r="D132" s="62">
        <f t="shared" si="17"/>
        <v>940</v>
      </c>
      <c r="E132" s="62">
        <f t="shared" si="17"/>
        <v>1273</v>
      </c>
      <c r="F132" s="67">
        <f t="shared" si="18"/>
        <v>3156</v>
      </c>
    </row>
    <row r="133" spans="1:6" x14ac:dyDescent="0.3">
      <c r="A133" s="18" t="str">
        <f t="shared" si="19"/>
        <v>China</v>
      </c>
      <c r="B133" s="62">
        <f t="shared" si="17"/>
        <v>766</v>
      </c>
      <c r="C133" s="62">
        <f t="shared" si="17"/>
        <v>-17</v>
      </c>
      <c r="D133" s="62" t="str">
        <f t="shared" si="17"/>
        <v>n.c.</v>
      </c>
      <c r="E133" s="62" t="str">
        <f t="shared" si="17"/>
        <v>n.c.</v>
      </c>
      <c r="F133" s="67">
        <f t="shared" si="18"/>
        <v>876</v>
      </c>
    </row>
    <row r="134" spans="1:6" x14ac:dyDescent="0.3">
      <c r="A134" s="17" t="str">
        <f t="shared" si="19"/>
        <v>Hong Kong</v>
      </c>
      <c r="B134" s="62">
        <f t="shared" si="17"/>
        <v>426</v>
      </c>
      <c r="C134" s="62">
        <f t="shared" si="17"/>
        <v>-327</v>
      </c>
      <c r="D134" s="62">
        <f t="shared" si="17"/>
        <v>-174</v>
      </c>
      <c r="E134" s="62">
        <f t="shared" si="17"/>
        <v>455</v>
      </c>
      <c r="F134" s="67">
        <f t="shared" si="18"/>
        <v>380</v>
      </c>
    </row>
    <row r="135" spans="1:6" x14ac:dyDescent="0.3">
      <c r="A135" s="17" t="str">
        <f t="shared" si="19"/>
        <v>Israel</v>
      </c>
      <c r="B135" s="62" t="str">
        <f t="shared" si="17"/>
        <v>n.c.</v>
      </c>
      <c r="C135" s="62" t="str">
        <f t="shared" si="17"/>
        <v>n.c.</v>
      </c>
      <c r="D135" s="62">
        <f t="shared" si="17"/>
        <v>570</v>
      </c>
      <c r="E135" s="62" t="str">
        <f t="shared" si="17"/>
        <v>n.c.</v>
      </c>
      <c r="F135" s="67" t="str">
        <f t="shared" si="18"/>
        <v>n.c.</v>
      </c>
    </row>
    <row r="136" spans="1:6" x14ac:dyDescent="0.3">
      <c r="A136" s="17" t="str">
        <f t="shared" si="19"/>
        <v>India</v>
      </c>
      <c r="B136" s="62" t="str">
        <f t="shared" si="17"/>
        <v>n.c.</v>
      </c>
      <c r="C136" s="62" t="str">
        <f t="shared" si="17"/>
        <v>n.c.</v>
      </c>
      <c r="D136" s="62">
        <f t="shared" si="17"/>
        <v>499</v>
      </c>
      <c r="E136" s="62">
        <f t="shared" si="17"/>
        <v>590</v>
      </c>
      <c r="F136" s="67">
        <f t="shared" si="18"/>
        <v>1696</v>
      </c>
    </row>
    <row r="137" spans="1:6" x14ac:dyDescent="0.3">
      <c r="A137" s="17" t="str">
        <f t="shared" si="19"/>
        <v>All other trade parners</v>
      </c>
      <c r="B137" s="62" t="str">
        <f t="shared" si="17"/>
        <v>n.c.</v>
      </c>
      <c r="C137" s="62" t="str">
        <f t="shared" si="17"/>
        <v>n.c.</v>
      </c>
      <c r="D137" s="62" t="str">
        <f t="shared" si="17"/>
        <v>n.c.</v>
      </c>
      <c r="E137" s="62" t="str">
        <f t="shared" si="17"/>
        <v>n.c.</v>
      </c>
      <c r="F137" s="67" t="str">
        <f t="shared" si="18"/>
        <v>n.c.</v>
      </c>
    </row>
    <row r="138" spans="1:6" x14ac:dyDescent="0.3">
      <c r="A138" s="51" t="str">
        <f t="shared" si="19"/>
        <v>Total</v>
      </c>
      <c r="B138" s="62">
        <f t="shared" si="17"/>
        <v>15213</v>
      </c>
      <c r="C138" s="62">
        <f t="shared" si="17"/>
        <v>11397</v>
      </c>
      <c r="D138" s="62">
        <f t="shared" si="17"/>
        <v>7244</v>
      </c>
      <c r="E138" s="62">
        <f t="shared" si="17"/>
        <v>17424</v>
      </c>
      <c r="F138" s="67">
        <f t="shared" si="18"/>
        <v>51278</v>
      </c>
    </row>
    <row r="139" spans="1:6" x14ac:dyDescent="0.3">
      <c r="A139" s="27" t="s">
        <v>149</v>
      </c>
      <c r="B139" s="28"/>
      <c r="C139" s="28"/>
      <c r="D139" s="28"/>
      <c r="E139" s="28"/>
      <c r="F139" s="29"/>
    </row>
    <row r="140" spans="1:6" x14ac:dyDescent="0.3">
      <c r="A140" t="s">
        <v>279</v>
      </c>
    </row>
    <row r="143" spans="1:6" ht="18" thickBot="1" x14ac:dyDescent="0.4">
      <c r="A143" s="25" t="s">
        <v>317</v>
      </c>
    </row>
    <row r="144" spans="1:6" ht="15" thickTop="1" x14ac:dyDescent="0.3">
      <c r="A144" t="s">
        <v>172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9.3437822941784354</v>
      </c>
      <c r="C146" s="44">
        <f t="shared" ref="C146:E146" si="20">IFERROR((D89-C89)/C89*100,"n.c.")</f>
        <v>5.0563125147672681</v>
      </c>
      <c r="D146" s="44">
        <f t="shared" si="20"/>
        <v>2.4439613164405127</v>
      </c>
      <c r="E146" s="44">
        <f t="shared" si="20"/>
        <v>9.372484449323089</v>
      </c>
      <c r="F146" s="44">
        <f>IFERROR((F89-B89)/B89*100,"n.c.")</f>
        <v>28.709524629693423</v>
      </c>
    </row>
    <row r="147" spans="1:6" x14ac:dyDescent="0.3">
      <c r="A147" s="17" t="str">
        <f t="shared" ref="A147:A157" si="21">A128</f>
        <v>Canada</v>
      </c>
      <c r="B147" s="44" t="str">
        <f t="shared" ref="B147:E157" si="22">IFERROR((C90-B90)/B90*100,"n.c.")</f>
        <v>n.c.</v>
      </c>
      <c r="C147" s="44" t="str">
        <f t="shared" si="22"/>
        <v>n.c.</v>
      </c>
      <c r="D147" s="44">
        <f t="shared" si="22"/>
        <v>5.7378019895783989</v>
      </c>
      <c r="E147" s="44">
        <f t="shared" si="22"/>
        <v>9.324074592596741</v>
      </c>
      <c r="F147" s="44" t="str">
        <f t="shared" ref="F147:F157" si="23">IFERROR((F90-B90)/B90*100,"n.c.")</f>
        <v>n.c.</v>
      </c>
    </row>
    <row r="148" spans="1:6" x14ac:dyDescent="0.3">
      <c r="A148" s="17" t="str">
        <f t="shared" si="21"/>
        <v>United Kingdom</v>
      </c>
      <c r="B148" s="44">
        <f t="shared" si="22"/>
        <v>-4.4156587704859369</v>
      </c>
      <c r="C148" s="44">
        <f t="shared" si="22"/>
        <v>-2.4932614555256065</v>
      </c>
      <c r="D148" s="44" t="str">
        <f t="shared" si="22"/>
        <v>n.c.</v>
      </c>
      <c r="E148" s="44" t="str">
        <f t="shared" si="22"/>
        <v>n.c.</v>
      </c>
      <c r="F148" s="44">
        <f t="shared" si="23"/>
        <v>15.358190796536178</v>
      </c>
    </row>
    <row r="149" spans="1:6" x14ac:dyDescent="0.3">
      <c r="A149" s="17" t="str">
        <f t="shared" si="21"/>
        <v>Switzerland</v>
      </c>
      <c r="B149" s="44">
        <f t="shared" si="22"/>
        <v>26.894946808510639</v>
      </c>
      <c r="C149" s="44">
        <f t="shared" si="22"/>
        <v>40.599074316653564</v>
      </c>
      <c r="D149" s="44">
        <f t="shared" si="22"/>
        <v>-11.391304347826086</v>
      </c>
      <c r="E149" s="44">
        <f t="shared" si="22"/>
        <v>10.135987662974905</v>
      </c>
      <c r="F149" s="44">
        <f t="shared" si="23"/>
        <v>74.113475177304963</v>
      </c>
    </row>
    <row r="150" spans="1:6" x14ac:dyDescent="0.3">
      <c r="A150" s="17" t="str">
        <f t="shared" si="21"/>
        <v>Singapore</v>
      </c>
      <c r="B150" s="44" t="str">
        <f t="shared" si="22"/>
        <v>n.c.</v>
      </c>
      <c r="C150" s="44" t="str">
        <f t="shared" si="22"/>
        <v>n.c.</v>
      </c>
      <c r="D150" s="44" t="str">
        <f t="shared" si="22"/>
        <v>n.c.</v>
      </c>
      <c r="E150" s="44" t="str">
        <f t="shared" si="22"/>
        <v>n.c.</v>
      </c>
      <c r="F150" s="44" t="str">
        <f t="shared" si="23"/>
        <v>n.c.</v>
      </c>
    </row>
    <row r="151" spans="1:6" x14ac:dyDescent="0.3">
      <c r="A151" s="17" t="str">
        <f t="shared" si="21"/>
        <v>Japan</v>
      </c>
      <c r="B151" s="44">
        <f t="shared" si="22"/>
        <v>8.3072477726944367</v>
      </c>
      <c r="C151" s="44">
        <f t="shared" si="22"/>
        <v>13.294797687861271</v>
      </c>
      <c r="D151" s="44">
        <f t="shared" si="22"/>
        <v>18.445839874411302</v>
      </c>
      <c r="E151" s="44">
        <f t="shared" si="22"/>
        <v>21.090125911199468</v>
      </c>
      <c r="F151" s="44">
        <f t="shared" si="23"/>
        <v>75.993257885865646</v>
      </c>
    </row>
    <row r="152" spans="1:6" x14ac:dyDescent="0.3">
      <c r="A152" s="17" t="str">
        <f t="shared" si="21"/>
        <v>China</v>
      </c>
      <c r="B152" s="44">
        <f t="shared" si="22"/>
        <v>37.347635299853735</v>
      </c>
      <c r="C152" s="44">
        <f t="shared" si="22"/>
        <v>-0.60347887823926161</v>
      </c>
      <c r="D152" s="44" t="str">
        <f t="shared" si="22"/>
        <v>n.c.</v>
      </c>
      <c r="E152" s="44" t="str">
        <f t="shared" si="22"/>
        <v>n.c.</v>
      </c>
      <c r="F152" s="44">
        <f t="shared" si="23"/>
        <v>42.71087274500244</v>
      </c>
    </row>
    <row r="153" spans="1:6" x14ac:dyDescent="0.3">
      <c r="A153" s="17" t="str">
        <f t="shared" si="21"/>
        <v>Hong Kong</v>
      </c>
      <c r="B153" s="44">
        <f t="shared" si="22"/>
        <v>16.951850378034223</v>
      </c>
      <c r="C153" s="44">
        <f t="shared" si="22"/>
        <v>-11.126233412725417</v>
      </c>
      <c r="D153" s="44">
        <f t="shared" si="22"/>
        <v>-6.6615620214395097</v>
      </c>
      <c r="E153" s="44">
        <f t="shared" si="22"/>
        <v>18.662838392124691</v>
      </c>
      <c r="F153" s="44">
        <f t="shared" si="23"/>
        <v>15.121368881814565</v>
      </c>
    </row>
    <row r="154" spans="1:6" x14ac:dyDescent="0.3">
      <c r="A154" s="17" t="str">
        <f t="shared" si="21"/>
        <v>Israel</v>
      </c>
      <c r="B154" s="44" t="str">
        <f t="shared" si="22"/>
        <v>n.c.</v>
      </c>
      <c r="C154" s="44" t="str">
        <f t="shared" si="22"/>
        <v>n.c.</v>
      </c>
      <c r="D154" s="44">
        <f t="shared" si="22"/>
        <v>81.312410841654781</v>
      </c>
      <c r="E154" s="44" t="str">
        <f t="shared" si="22"/>
        <v>n.c.</v>
      </c>
      <c r="F154" s="44" t="str">
        <f t="shared" si="23"/>
        <v>n.c.</v>
      </c>
    </row>
    <row r="155" spans="1:6" x14ac:dyDescent="0.3">
      <c r="A155" s="17" t="str">
        <f t="shared" si="21"/>
        <v>India</v>
      </c>
      <c r="B155" s="44" t="str">
        <f t="shared" si="22"/>
        <v>n.c.</v>
      </c>
      <c r="C155" s="44" t="str">
        <f t="shared" si="22"/>
        <v>n.c.</v>
      </c>
      <c r="D155" s="44">
        <f t="shared" si="22"/>
        <v>29.737783075089393</v>
      </c>
      <c r="E155" s="44">
        <f t="shared" si="22"/>
        <v>27.101515847496554</v>
      </c>
      <c r="F155" s="44">
        <f t="shared" si="23"/>
        <v>158.35667600373483</v>
      </c>
    </row>
    <row r="156" spans="1:6" x14ac:dyDescent="0.3">
      <c r="A156" s="17" t="str">
        <f t="shared" si="21"/>
        <v>All other trade parners</v>
      </c>
      <c r="B156" s="44" t="str">
        <f t="shared" si="22"/>
        <v>n.c.</v>
      </c>
      <c r="C156" s="44" t="str">
        <f t="shared" si="22"/>
        <v>n.c.</v>
      </c>
      <c r="D156" s="44" t="str">
        <f t="shared" si="22"/>
        <v>n.c.</v>
      </c>
      <c r="E156" s="44" t="str">
        <f t="shared" si="22"/>
        <v>n.c.</v>
      </c>
      <c r="F156" s="44" t="str">
        <f t="shared" si="23"/>
        <v>n.c.</v>
      </c>
    </row>
    <row r="157" spans="1:6" x14ac:dyDescent="0.3">
      <c r="A157" s="51" t="str">
        <f t="shared" si="21"/>
        <v>Total</v>
      </c>
      <c r="B157" s="44">
        <f t="shared" si="22"/>
        <v>12.566807371733976</v>
      </c>
      <c r="C157" s="44">
        <f t="shared" si="22"/>
        <v>8.3635429661701046</v>
      </c>
      <c r="D157" s="44">
        <f t="shared" si="22"/>
        <v>4.9056322671957853</v>
      </c>
      <c r="E157" s="44">
        <f t="shared" si="22"/>
        <v>11.24774870732227</v>
      </c>
      <c r="F157" s="44">
        <f t="shared" si="23"/>
        <v>42.358558365067694</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C386-C326-4F26-A6E4-1CFA09763BD3}">
  <sheetPr>
    <tabColor theme="4"/>
    <pageSetUpPr fitToPage="1"/>
  </sheetPr>
  <dimension ref="A1:K165"/>
  <sheetViews>
    <sheetView zoomScale="80" zoomScaleNormal="80" workbookViewId="0">
      <pane ySplit="3" topLeftCell="A106" activePane="bottomLeft" state="frozen"/>
      <selection pane="bottomLeft" activeCell="A4" sqref="A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162</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318</v>
      </c>
      <c r="B6" s="14"/>
      <c r="C6" s="14"/>
      <c r="D6" s="14"/>
      <c r="E6" s="14"/>
      <c r="F6" s="14"/>
      <c r="G6" s="14"/>
      <c r="H6" s="14"/>
      <c r="I6" s="14"/>
      <c r="J6" s="14"/>
      <c r="K6" s="14"/>
    </row>
    <row r="8" spans="1:11" ht="18" thickBot="1" x14ac:dyDescent="0.4">
      <c r="A8" s="25" t="s">
        <v>319</v>
      </c>
    </row>
    <row r="9" spans="1:11" ht="15" thickTop="1" x14ac:dyDescent="0.3">
      <c r="A9" t="s">
        <v>127</v>
      </c>
    </row>
    <row r="10" spans="1:11" x14ac:dyDescent="0.3">
      <c r="A10" s="21" t="s">
        <v>277</v>
      </c>
      <c r="B10" s="22" t="s">
        <v>89</v>
      </c>
      <c r="C10" s="22" t="s">
        <v>90</v>
      </c>
      <c r="D10" s="22" t="s">
        <v>91</v>
      </c>
      <c r="E10" s="23" t="s">
        <v>92</v>
      </c>
      <c r="F10" s="23" t="s">
        <v>129</v>
      </c>
    </row>
    <row r="11" spans="1:11" x14ac:dyDescent="0.3">
      <c r="A11" s="16" t="s">
        <v>72</v>
      </c>
      <c r="B11" s="12">
        <v>14676</v>
      </c>
      <c r="C11" s="12">
        <v>16481</v>
      </c>
      <c r="D11" s="12">
        <v>17353</v>
      </c>
      <c r="E11" s="12">
        <v>18736</v>
      </c>
      <c r="F11" s="19">
        <v>19911</v>
      </c>
    </row>
    <row r="12" spans="1:11" x14ac:dyDescent="0.3">
      <c r="A12" s="17" t="s">
        <v>158</v>
      </c>
      <c r="B12" s="13">
        <v>5770</v>
      </c>
      <c r="C12" s="13">
        <v>7351</v>
      </c>
      <c r="D12" s="13">
        <v>8933</v>
      </c>
      <c r="E12" s="13">
        <v>11143</v>
      </c>
      <c r="F12" s="20">
        <v>11574</v>
      </c>
    </row>
    <row r="13" spans="1:11" x14ac:dyDescent="0.3">
      <c r="A13" s="16" t="s">
        <v>74</v>
      </c>
      <c r="B13" s="12">
        <v>5837</v>
      </c>
      <c r="C13" s="12">
        <v>6083</v>
      </c>
      <c r="D13" s="12">
        <v>5869</v>
      </c>
      <c r="E13" s="12">
        <v>5303</v>
      </c>
      <c r="F13" s="19">
        <v>4940</v>
      </c>
    </row>
    <row r="14" spans="1:11" x14ac:dyDescent="0.3">
      <c r="A14" s="17" t="s">
        <v>22</v>
      </c>
      <c r="B14" s="13">
        <v>2858</v>
      </c>
      <c r="C14" s="13">
        <v>2876</v>
      </c>
      <c r="D14" s="13">
        <v>4706</v>
      </c>
      <c r="E14" s="13">
        <v>5922</v>
      </c>
      <c r="F14" s="20">
        <v>4650</v>
      </c>
    </row>
    <row r="15" spans="1:11" x14ac:dyDescent="0.3">
      <c r="A15" s="17" t="s">
        <v>29</v>
      </c>
      <c r="B15" s="13">
        <v>2279</v>
      </c>
      <c r="C15" s="13">
        <v>2204</v>
      </c>
      <c r="D15" s="13">
        <v>2501</v>
      </c>
      <c r="E15" s="13">
        <v>2828</v>
      </c>
      <c r="F15" s="20">
        <v>2823</v>
      </c>
    </row>
    <row r="16" spans="1:11" x14ac:dyDescent="0.3">
      <c r="A16" s="17" t="s">
        <v>35</v>
      </c>
      <c r="B16" s="13">
        <v>2629</v>
      </c>
      <c r="C16" s="13">
        <v>2362</v>
      </c>
      <c r="D16" s="13">
        <v>2231</v>
      </c>
      <c r="E16" s="13">
        <v>2310</v>
      </c>
      <c r="F16" s="20">
        <v>2663</v>
      </c>
    </row>
    <row r="17" spans="1:6" x14ac:dyDescent="0.3">
      <c r="A17" s="18" t="s">
        <v>313</v>
      </c>
      <c r="B17" s="13">
        <v>2190</v>
      </c>
      <c r="C17" s="13">
        <v>2387</v>
      </c>
      <c r="D17" s="13">
        <v>2242</v>
      </c>
      <c r="E17" s="13">
        <v>2102</v>
      </c>
      <c r="F17" s="20">
        <v>2590</v>
      </c>
    </row>
    <row r="18" spans="1:6" x14ac:dyDescent="0.3">
      <c r="A18" s="17" t="s">
        <v>300</v>
      </c>
      <c r="B18" s="13">
        <v>1023</v>
      </c>
      <c r="C18" s="13">
        <v>1137</v>
      </c>
      <c r="D18" s="13">
        <v>2101</v>
      </c>
      <c r="E18" s="13">
        <v>1984</v>
      </c>
      <c r="F18" s="20">
        <v>1455</v>
      </c>
    </row>
    <row r="19" spans="1:6" x14ac:dyDescent="0.3">
      <c r="A19" s="17" t="s">
        <v>33</v>
      </c>
      <c r="B19" s="13">
        <v>1063</v>
      </c>
      <c r="C19" s="13">
        <v>1345</v>
      </c>
      <c r="D19" s="13">
        <v>1718</v>
      </c>
      <c r="E19" s="13">
        <v>1701</v>
      </c>
      <c r="F19" s="20">
        <v>1254</v>
      </c>
    </row>
    <row r="20" spans="1:6" x14ac:dyDescent="0.3">
      <c r="A20" s="17" t="s">
        <v>25</v>
      </c>
      <c r="B20" s="13">
        <v>1044</v>
      </c>
      <c r="C20" s="13">
        <v>1058</v>
      </c>
      <c r="D20" s="13">
        <v>1341</v>
      </c>
      <c r="E20" s="13">
        <v>1354</v>
      </c>
      <c r="F20" s="20">
        <v>1205</v>
      </c>
    </row>
    <row r="21" spans="1:6" x14ac:dyDescent="0.3">
      <c r="A21" s="17" t="s">
        <v>278</v>
      </c>
      <c r="B21" s="13">
        <f>B22-SUM(B11:B20)</f>
        <v>6439</v>
      </c>
      <c r="C21" s="13">
        <f t="shared" ref="C21:F21" si="0">C22-SUM(C11:C20)</f>
        <v>7805</v>
      </c>
      <c r="D21" s="13">
        <f t="shared" si="0"/>
        <v>8599</v>
      </c>
      <c r="E21" s="13">
        <f t="shared" si="0"/>
        <v>9558</v>
      </c>
      <c r="F21" s="13">
        <f t="shared" si="0"/>
        <v>10306</v>
      </c>
    </row>
    <row r="22" spans="1:6" x14ac:dyDescent="0.3">
      <c r="A22" s="51" t="s">
        <v>77</v>
      </c>
      <c r="B22" s="28">
        <v>45808</v>
      </c>
      <c r="C22" s="28">
        <v>51089</v>
      </c>
      <c r="D22" s="28">
        <v>57594</v>
      </c>
      <c r="E22" s="28">
        <v>62941</v>
      </c>
      <c r="F22" s="29">
        <v>63371</v>
      </c>
    </row>
    <row r="23" spans="1:6" x14ac:dyDescent="0.3">
      <c r="A23" s="27" t="s">
        <v>149</v>
      </c>
      <c r="B23" s="28"/>
      <c r="C23" s="28"/>
      <c r="D23" s="28"/>
      <c r="E23" s="28"/>
      <c r="F23" s="29"/>
    </row>
    <row r="24" spans="1:6" x14ac:dyDescent="0.3">
      <c r="A24" t="s">
        <v>279</v>
      </c>
    </row>
    <row r="27" spans="1:6" ht="18" thickBot="1" x14ac:dyDescent="0.4">
      <c r="A27" s="25" t="s">
        <v>320</v>
      </c>
    </row>
    <row r="28" spans="1:6" ht="15" thickTop="1" x14ac:dyDescent="0.3">
      <c r="A28" t="s">
        <v>142</v>
      </c>
    </row>
    <row r="29" spans="1:6" x14ac:dyDescent="0.3">
      <c r="A29" s="21" t="s">
        <v>277</v>
      </c>
      <c r="B29" s="22" t="s">
        <v>89</v>
      </c>
      <c r="C29" s="22" t="s">
        <v>90</v>
      </c>
      <c r="D29" s="22" t="s">
        <v>91</v>
      </c>
      <c r="E29" s="23" t="s">
        <v>92</v>
      </c>
      <c r="F29" s="23" t="s">
        <v>129</v>
      </c>
    </row>
    <row r="30" spans="1:6" x14ac:dyDescent="0.3">
      <c r="A30" s="16" t="str">
        <f>A11</f>
        <v>United Kingdom</v>
      </c>
      <c r="B30" s="44">
        <f>IFERROR(B11/B$22*100,"n.c.")</f>
        <v>32.038071952497383</v>
      </c>
      <c r="C30" s="44">
        <f t="shared" ref="C30:F30" si="1">IFERROR(C11/C$22*100,"n.c.")</f>
        <v>32.25939047544481</v>
      </c>
      <c r="D30" s="44">
        <f t="shared" si="1"/>
        <v>30.129874639719418</v>
      </c>
      <c r="E30" s="44">
        <f t="shared" si="1"/>
        <v>29.767560095962885</v>
      </c>
      <c r="F30" s="44">
        <f t="shared" si="1"/>
        <v>31.419734578908333</v>
      </c>
    </row>
    <row r="31" spans="1:6" x14ac:dyDescent="0.3">
      <c r="A31" s="17" t="str">
        <f t="shared" ref="A31:A41" si="2">A12</f>
        <v>European Union</v>
      </c>
      <c r="B31" s="44">
        <f t="shared" ref="B31:F41" si="3">IFERROR(B12/B$22*100,"n.c.")</f>
        <v>12.596053091163114</v>
      </c>
      <c r="C31" s="44">
        <f t="shared" si="3"/>
        <v>14.388615944723911</v>
      </c>
      <c r="D31" s="44">
        <f t="shared" si="3"/>
        <v>15.510296211410912</v>
      </c>
      <c r="E31" s="44">
        <f t="shared" si="3"/>
        <v>17.703881412751624</v>
      </c>
      <c r="F31" s="44">
        <f t="shared" si="3"/>
        <v>18.263874642975495</v>
      </c>
    </row>
    <row r="32" spans="1:6" x14ac:dyDescent="0.3">
      <c r="A32" s="16" t="str">
        <f t="shared" si="2"/>
        <v>United Kingdom Islands, Caribbean</v>
      </c>
      <c r="B32" s="44">
        <f t="shared" si="3"/>
        <v>12.742315752706951</v>
      </c>
      <c r="C32" s="44">
        <f t="shared" si="3"/>
        <v>11.906672669263441</v>
      </c>
      <c r="D32" s="44">
        <f t="shared" si="3"/>
        <v>10.190297600444492</v>
      </c>
      <c r="E32" s="44">
        <f t="shared" si="3"/>
        <v>8.4253507252824065</v>
      </c>
      <c r="F32" s="44">
        <f t="shared" si="3"/>
        <v>7.7953638099446128</v>
      </c>
    </row>
    <row r="33" spans="1:6" x14ac:dyDescent="0.3">
      <c r="A33" s="17" t="str">
        <f t="shared" si="2"/>
        <v>Canada</v>
      </c>
      <c r="B33" s="44">
        <f t="shared" si="3"/>
        <v>6.2390848760041919</v>
      </c>
      <c r="C33" s="44">
        <f t="shared" si="3"/>
        <v>5.6293918456027718</v>
      </c>
      <c r="D33" s="44">
        <f t="shared" si="3"/>
        <v>8.1709900336840633</v>
      </c>
      <c r="E33" s="44">
        <f t="shared" si="3"/>
        <v>9.4088114265740934</v>
      </c>
      <c r="F33" s="44">
        <f t="shared" si="3"/>
        <v>7.3377412381057576</v>
      </c>
    </row>
    <row r="34" spans="1:6" x14ac:dyDescent="0.3">
      <c r="A34" s="16" t="str">
        <f t="shared" si="2"/>
        <v>Japan</v>
      </c>
      <c r="B34" s="44">
        <f t="shared" si="3"/>
        <v>4.9751135172895564</v>
      </c>
      <c r="C34" s="44">
        <f t="shared" si="3"/>
        <v>4.3140402043492729</v>
      </c>
      <c r="D34" s="44">
        <f t="shared" si="3"/>
        <v>4.3424662291210891</v>
      </c>
      <c r="E34" s="44">
        <f t="shared" si="3"/>
        <v>4.4930967096169425</v>
      </c>
      <c r="F34" s="44">
        <f t="shared" si="3"/>
        <v>4.4547190355209798</v>
      </c>
    </row>
    <row r="35" spans="1:6" x14ac:dyDescent="0.3">
      <c r="A35" s="17" t="str">
        <f t="shared" si="2"/>
        <v>Singapore</v>
      </c>
      <c r="B35" s="44">
        <f t="shared" si="3"/>
        <v>5.739172196996158</v>
      </c>
      <c r="C35" s="44">
        <f t="shared" si="3"/>
        <v>4.6233044295249464</v>
      </c>
      <c r="D35" s="44">
        <f t="shared" si="3"/>
        <v>3.8736673959092962</v>
      </c>
      <c r="E35" s="44">
        <f t="shared" si="3"/>
        <v>3.6701037479544332</v>
      </c>
      <c r="F35" s="44">
        <f t="shared" si="3"/>
        <v>4.2022376165754052</v>
      </c>
    </row>
    <row r="36" spans="1:6" x14ac:dyDescent="0.3">
      <c r="A36" s="16" t="str">
        <f t="shared" si="2"/>
        <v>Hong Kong</v>
      </c>
      <c r="B36" s="44">
        <f t="shared" si="3"/>
        <v>4.7808243101641636</v>
      </c>
      <c r="C36" s="44">
        <f t="shared" si="3"/>
        <v>4.6722386423691988</v>
      </c>
      <c r="D36" s="44">
        <f t="shared" si="3"/>
        <v>3.8927666076327396</v>
      </c>
      <c r="E36" s="44">
        <f t="shared" si="3"/>
        <v>3.3396355316884065</v>
      </c>
      <c r="F36" s="44">
        <f t="shared" si="3"/>
        <v>4.0870429691814874</v>
      </c>
    </row>
    <row r="37" spans="1:6" x14ac:dyDescent="0.3">
      <c r="A37" s="17" t="str">
        <f t="shared" si="2"/>
        <v>Australia</v>
      </c>
      <c r="B37" s="44">
        <f t="shared" si="3"/>
        <v>2.2332343695424379</v>
      </c>
      <c r="C37" s="44">
        <f t="shared" si="3"/>
        <v>2.2255280001565896</v>
      </c>
      <c r="D37" s="44">
        <f t="shared" si="3"/>
        <v>3.6479494391776925</v>
      </c>
      <c r="E37" s="44">
        <f t="shared" si="3"/>
        <v>3.1521583705374874</v>
      </c>
      <c r="F37" s="44">
        <f t="shared" si="3"/>
        <v>2.2960029035363179</v>
      </c>
    </row>
    <row r="38" spans="1:6" x14ac:dyDescent="0.3">
      <c r="A38" s="16" t="str">
        <f t="shared" si="2"/>
        <v>China</v>
      </c>
      <c r="B38" s="44">
        <f t="shared" si="3"/>
        <v>2.3205553615089065</v>
      </c>
      <c r="C38" s="44">
        <f t="shared" si="3"/>
        <v>2.6326606510207675</v>
      </c>
      <c r="D38" s="44">
        <f t="shared" si="3"/>
        <v>2.9829496128068897</v>
      </c>
      <c r="E38" s="44">
        <f t="shared" si="3"/>
        <v>2.7025309416755374</v>
      </c>
      <c r="F38" s="44">
        <f t="shared" si="3"/>
        <v>1.9788231209859402</v>
      </c>
    </row>
    <row r="39" spans="1:6" x14ac:dyDescent="0.3">
      <c r="A39" s="17" t="str">
        <f t="shared" si="2"/>
        <v>Switzerland</v>
      </c>
      <c r="B39" s="44">
        <f t="shared" si="3"/>
        <v>2.2790778903248343</v>
      </c>
      <c r="C39" s="44">
        <f t="shared" si="3"/>
        <v>2.0708958875687524</v>
      </c>
      <c r="D39" s="44">
        <f t="shared" si="3"/>
        <v>2.3283675382852382</v>
      </c>
      <c r="E39" s="44">
        <f t="shared" si="3"/>
        <v>2.151220984731733</v>
      </c>
      <c r="F39" s="44">
        <f t="shared" si="3"/>
        <v>1.9015006864338577</v>
      </c>
    </row>
    <row r="40" spans="1:6" x14ac:dyDescent="0.3">
      <c r="A40" s="16" t="str">
        <f t="shared" si="2"/>
        <v>All other trade parners</v>
      </c>
      <c r="B40" s="44">
        <f t="shared" si="3"/>
        <v>14.056496681802304</v>
      </c>
      <c r="C40" s="44">
        <f t="shared" si="3"/>
        <v>15.277261249975533</v>
      </c>
      <c r="D40" s="44">
        <f t="shared" si="3"/>
        <v>14.930374691808174</v>
      </c>
      <c r="E40" s="44">
        <f t="shared" si="3"/>
        <v>15.185650053224448</v>
      </c>
      <c r="F40" s="44">
        <f t="shared" si="3"/>
        <v>16.262959397831818</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321</v>
      </c>
    </row>
    <row r="47" spans="1:6" ht="15" thickTop="1" x14ac:dyDescent="0.3">
      <c r="A47" t="s">
        <v>127</v>
      </c>
    </row>
    <row r="48" spans="1:6" x14ac:dyDescent="0.3">
      <c r="A48" s="21" t="s">
        <v>277</v>
      </c>
      <c r="B48" s="22" t="s">
        <v>144</v>
      </c>
      <c r="C48" s="22" t="s">
        <v>145</v>
      </c>
      <c r="D48" s="22" t="s">
        <v>146</v>
      </c>
      <c r="E48" s="22" t="s">
        <v>147</v>
      </c>
      <c r="F48" s="23" t="s">
        <v>148</v>
      </c>
    </row>
    <row r="49" spans="1:6" x14ac:dyDescent="0.3">
      <c r="A49" s="16" t="str">
        <f>A30</f>
        <v>United Kingdom</v>
      </c>
      <c r="B49" s="62">
        <f>IFERROR(C11-B11,"n.c.")</f>
        <v>1805</v>
      </c>
      <c r="C49" s="62">
        <f t="shared" ref="C49:E49" si="4">IFERROR(D11-C11,"n.c.")</f>
        <v>872</v>
      </c>
      <c r="D49" s="62">
        <f t="shared" si="4"/>
        <v>1383</v>
      </c>
      <c r="E49" s="62">
        <f t="shared" si="4"/>
        <v>1175</v>
      </c>
      <c r="F49" s="67">
        <f t="shared" ref="F49:F60" si="5">IFERROR(F11-B11,"n.c.")</f>
        <v>5235</v>
      </c>
    </row>
    <row r="50" spans="1:6" x14ac:dyDescent="0.3">
      <c r="A50" s="17" t="str">
        <f>A31</f>
        <v>European Union</v>
      </c>
      <c r="B50" s="62">
        <f t="shared" ref="B50:E60" si="6">IFERROR(C12-B12,"n.c.")</f>
        <v>1581</v>
      </c>
      <c r="C50" s="62">
        <f t="shared" si="6"/>
        <v>1582</v>
      </c>
      <c r="D50" s="62">
        <f t="shared" si="6"/>
        <v>2210</v>
      </c>
      <c r="E50" s="62">
        <f t="shared" si="6"/>
        <v>431</v>
      </c>
      <c r="F50" s="67">
        <f t="shared" si="5"/>
        <v>5804</v>
      </c>
    </row>
    <row r="51" spans="1:6" x14ac:dyDescent="0.3">
      <c r="A51" s="16" t="str">
        <f>A32</f>
        <v>United Kingdom Islands, Caribbean</v>
      </c>
      <c r="B51" s="62">
        <f t="shared" si="6"/>
        <v>246</v>
      </c>
      <c r="C51" s="62">
        <f t="shared" si="6"/>
        <v>-214</v>
      </c>
      <c r="D51" s="62">
        <f t="shared" si="6"/>
        <v>-566</v>
      </c>
      <c r="E51" s="62">
        <f t="shared" si="6"/>
        <v>-363</v>
      </c>
      <c r="F51" s="67">
        <f t="shared" si="5"/>
        <v>-897</v>
      </c>
    </row>
    <row r="52" spans="1:6" x14ac:dyDescent="0.3">
      <c r="A52" s="17" t="str">
        <f t="shared" ref="A52:A54" si="7">A33</f>
        <v>Canada</v>
      </c>
      <c r="B52" s="62">
        <f t="shared" si="6"/>
        <v>18</v>
      </c>
      <c r="C52" s="62">
        <f t="shared" si="6"/>
        <v>1830</v>
      </c>
      <c r="D52" s="62">
        <f t="shared" si="6"/>
        <v>1216</v>
      </c>
      <c r="E52" s="62">
        <f t="shared" si="6"/>
        <v>-1272</v>
      </c>
      <c r="F52" s="67">
        <f t="shared" si="5"/>
        <v>1792</v>
      </c>
    </row>
    <row r="53" spans="1:6" x14ac:dyDescent="0.3">
      <c r="A53" s="16" t="str">
        <f t="shared" si="7"/>
        <v>Japan</v>
      </c>
      <c r="B53" s="62">
        <f t="shared" si="6"/>
        <v>-75</v>
      </c>
      <c r="C53" s="62">
        <f t="shared" si="6"/>
        <v>297</v>
      </c>
      <c r="D53" s="62">
        <f t="shared" si="6"/>
        <v>327</v>
      </c>
      <c r="E53" s="62">
        <f t="shared" si="6"/>
        <v>-5</v>
      </c>
      <c r="F53" s="67">
        <f t="shared" si="5"/>
        <v>544</v>
      </c>
    </row>
    <row r="54" spans="1:6" x14ac:dyDescent="0.3">
      <c r="A54" s="17" t="str">
        <f t="shared" si="7"/>
        <v>Singapore</v>
      </c>
      <c r="B54" s="62">
        <f t="shared" si="6"/>
        <v>-267</v>
      </c>
      <c r="C54" s="62">
        <f t="shared" si="6"/>
        <v>-131</v>
      </c>
      <c r="D54" s="62">
        <f t="shared" si="6"/>
        <v>79</v>
      </c>
      <c r="E54" s="62">
        <f t="shared" si="6"/>
        <v>353</v>
      </c>
      <c r="F54" s="67">
        <f t="shared" si="5"/>
        <v>34</v>
      </c>
    </row>
    <row r="55" spans="1:6" x14ac:dyDescent="0.3">
      <c r="A55" s="16" t="str">
        <f t="shared" ref="A55:A60" si="8">A36</f>
        <v>Hong Kong</v>
      </c>
      <c r="B55" s="62">
        <f t="shared" si="6"/>
        <v>197</v>
      </c>
      <c r="C55" s="62">
        <f t="shared" si="6"/>
        <v>-145</v>
      </c>
      <c r="D55" s="62">
        <f t="shared" si="6"/>
        <v>-140</v>
      </c>
      <c r="E55" s="62">
        <f t="shared" si="6"/>
        <v>488</v>
      </c>
      <c r="F55" s="67">
        <f t="shared" si="5"/>
        <v>400</v>
      </c>
    </row>
    <row r="56" spans="1:6" x14ac:dyDescent="0.3">
      <c r="A56" s="17" t="str">
        <f t="shared" si="8"/>
        <v>Australia</v>
      </c>
      <c r="B56" s="62">
        <f t="shared" si="6"/>
        <v>114</v>
      </c>
      <c r="C56" s="62">
        <f t="shared" si="6"/>
        <v>964</v>
      </c>
      <c r="D56" s="62">
        <f t="shared" si="6"/>
        <v>-117</v>
      </c>
      <c r="E56" s="62">
        <f t="shared" si="6"/>
        <v>-529</v>
      </c>
      <c r="F56" s="67">
        <f t="shared" si="5"/>
        <v>432</v>
      </c>
    </row>
    <row r="57" spans="1:6" x14ac:dyDescent="0.3">
      <c r="A57" s="16" t="str">
        <f t="shared" si="8"/>
        <v>China</v>
      </c>
      <c r="B57" s="62">
        <f t="shared" si="6"/>
        <v>282</v>
      </c>
      <c r="C57" s="62">
        <f t="shared" si="6"/>
        <v>373</v>
      </c>
      <c r="D57" s="62">
        <f t="shared" si="6"/>
        <v>-17</v>
      </c>
      <c r="E57" s="62">
        <f t="shared" si="6"/>
        <v>-447</v>
      </c>
      <c r="F57" s="67">
        <f t="shared" si="5"/>
        <v>191</v>
      </c>
    </row>
    <row r="58" spans="1:6" x14ac:dyDescent="0.3">
      <c r="A58" s="17" t="str">
        <f t="shared" si="8"/>
        <v>Switzerland</v>
      </c>
      <c r="B58" s="62">
        <f t="shared" si="6"/>
        <v>14</v>
      </c>
      <c r="C58" s="62">
        <f t="shared" si="6"/>
        <v>283</v>
      </c>
      <c r="D58" s="62">
        <f t="shared" si="6"/>
        <v>13</v>
      </c>
      <c r="E58" s="62">
        <f t="shared" si="6"/>
        <v>-149</v>
      </c>
      <c r="F58" s="67">
        <f t="shared" si="5"/>
        <v>161</v>
      </c>
    </row>
    <row r="59" spans="1:6" x14ac:dyDescent="0.3">
      <c r="A59" s="16" t="str">
        <f t="shared" si="8"/>
        <v>All other trade parners</v>
      </c>
      <c r="B59" s="62">
        <f t="shared" si="6"/>
        <v>1366</v>
      </c>
      <c r="C59" s="62">
        <f t="shared" si="6"/>
        <v>794</v>
      </c>
      <c r="D59" s="62">
        <f t="shared" si="6"/>
        <v>959</v>
      </c>
      <c r="E59" s="62">
        <f t="shared" si="6"/>
        <v>748</v>
      </c>
      <c r="F59" s="67">
        <f t="shared" si="5"/>
        <v>3867</v>
      </c>
    </row>
    <row r="60" spans="1:6" x14ac:dyDescent="0.3">
      <c r="A60" s="52" t="str">
        <f t="shared" si="8"/>
        <v>Total</v>
      </c>
      <c r="B60" s="62">
        <f t="shared" si="6"/>
        <v>5281</v>
      </c>
      <c r="C60" s="62">
        <f t="shared" si="6"/>
        <v>6505</v>
      </c>
      <c r="D60" s="62">
        <f t="shared" si="6"/>
        <v>5347</v>
      </c>
      <c r="E60" s="62">
        <f t="shared" si="6"/>
        <v>430</v>
      </c>
      <c r="F60" s="67">
        <f t="shared" si="5"/>
        <v>17563</v>
      </c>
    </row>
    <row r="61" spans="1:6" x14ac:dyDescent="0.3">
      <c r="A61" s="27" t="s">
        <v>149</v>
      </c>
      <c r="B61" s="28"/>
      <c r="C61" s="28"/>
      <c r="D61" s="28"/>
      <c r="E61" s="28"/>
      <c r="F61" s="29"/>
    </row>
    <row r="62" spans="1:6" x14ac:dyDescent="0.3">
      <c r="A62" t="s">
        <v>279</v>
      </c>
    </row>
    <row r="65" spans="1:6" ht="18" thickBot="1" x14ac:dyDescent="0.4">
      <c r="A65" s="25" t="s">
        <v>322</v>
      </c>
    </row>
    <row r="66" spans="1:6" ht="15" thickTop="1" x14ac:dyDescent="0.3">
      <c r="A66" t="s">
        <v>142</v>
      </c>
    </row>
    <row r="67" spans="1:6" x14ac:dyDescent="0.3">
      <c r="A67" s="21" t="s">
        <v>277</v>
      </c>
      <c r="B67" s="22" t="s">
        <v>144</v>
      </c>
      <c r="C67" s="22" t="s">
        <v>145</v>
      </c>
      <c r="D67" s="22" t="s">
        <v>146</v>
      </c>
      <c r="E67" s="22" t="s">
        <v>147</v>
      </c>
      <c r="F67" s="23" t="s">
        <v>148</v>
      </c>
    </row>
    <row r="68" spans="1:6" x14ac:dyDescent="0.3">
      <c r="A68" s="16" t="str">
        <f>A49</f>
        <v>United Kingdom</v>
      </c>
      <c r="B68" s="44">
        <f>IFERROR((C11-B11)/B11*100,"n.c.")</f>
        <v>12.298991550831289</v>
      </c>
      <c r="C68" s="44">
        <f t="shared" ref="C68:D68" si="9">IFERROR((D11-C11)/C11*100,"n.c.")</f>
        <v>5.2909410836721076</v>
      </c>
      <c r="D68" s="44">
        <f t="shared" si="9"/>
        <v>7.9698034921915522</v>
      </c>
      <c r="E68" s="44">
        <f>IFERROR((F11-E11)/E11*100,"n.c.")</f>
        <v>6.2713492741246792</v>
      </c>
      <c r="F68" s="44">
        <f>IFERROR((F11-B11)/B11*100,"n.c.")</f>
        <v>35.670482420278006</v>
      </c>
    </row>
    <row r="69" spans="1:6" x14ac:dyDescent="0.3">
      <c r="A69" s="17" t="str">
        <f t="shared" ref="A69:A79" si="10">A50</f>
        <v>European Union</v>
      </c>
      <c r="B69" s="44">
        <f t="shared" ref="B69:E79" si="11">IFERROR((C12-B12)/B12*100,"n.c.")</f>
        <v>27.400346620450605</v>
      </c>
      <c r="C69" s="44">
        <f t="shared" si="11"/>
        <v>21.52088151271936</v>
      </c>
      <c r="D69" s="44">
        <f t="shared" si="11"/>
        <v>24.739729094369192</v>
      </c>
      <c r="E69" s="44">
        <f t="shared" si="11"/>
        <v>3.8678991294983396</v>
      </c>
      <c r="F69" s="44">
        <f t="shared" ref="F69:F79" si="12">IFERROR((F12-B12)/B12*100,"n.c.")</f>
        <v>100.5892547660312</v>
      </c>
    </row>
    <row r="70" spans="1:6" x14ac:dyDescent="0.3">
      <c r="A70" s="16" t="str">
        <f t="shared" si="10"/>
        <v>United Kingdom Islands, Caribbean</v>
      </c>
      <c r="B70" s="44">
        <f t="shared" si="11"/>
        <v>4.214493746787733</v>
      </c>
      <c r="C70" s="44">
        <f t="shared" si="11"/>
        <v>-3.5180009863554171</v>
      </c>
      <c r="D70" s="44">
        <f t="shared" si="11"/>
        <v>-9.6438916340092007</v>
      </c>
      <c r="E70" s="44">
        <f t="shared" si="11"/>
        <v>-6.8451819724684144</v>
      </c>
      <c r="F70" s="44">
        <f t="shared" si="12"/>
        <v>-15.367483296213807</v>
      </c>
    </row>
    <row r="71" spans="1:6" x14ac:dyDescent="0.3">
      <c r="A71" s="17" t="str">
        <f t="shared" si="10"/>
        <v>Canada</v>
      </c>
      <c r="B71" s="44">
        <f t="shared" si="11"/>
        <v>0.62981105668299509</v>
      </c>
      <c r="C71" s="44">
        <f t="shared" si="11"/>
        <v>63.630041724617527</v>
      </c>
      <c r="D71" s="44">
        <f t="shared" si="11"/>
        <v>25.839354016149596</v>
      </c>
      <c r="E71" s="44">
        <f t="shared" si="11"/>
        <v>-21.479229989868287</v>
      </c>
      <c r="F71" s="44">
        <f t="shared" si="12"/>
        <v>62.701189643107071</v>
      </c>
    </row>
    <row r="72" spans="1:6" x14ac:dyDescent="0.3">
      <c r="A72" s="16" t="str">
        <f t="shared" si="10"/>
        <v>Japan</v>
      </c>
      <c r="B72" s="44">
        <f t="shared" si="11"/>
        <v>-3.2909170688898639</v>
      </c>
      <c r="C72" s="44">
        <f t="shared" si="11"/>
        <v>13.475499092558984</v>
      </c>
      <c r="D72" s="44">
        <f t="shared" si="11"/>
        <v>13.074770091963215</v>
      </c>
      <c r="E72" s="44">
        <f t="shared" si="11"/>
        <v>-0.1768033946251768</v>
      </c>
      <c r="F72" s="44">
        <f t="shared" si="12"/>
        <v>23.870118473014479</v>
      </c>
    </row>
    <row r="73" spans="1:6" x14ac:dyDescent="0.3">
      <c r="A73" s="17" t="str">
        <f t="shared" si="10"/>
        <v>Singapore</v>
      </c>
      <c r="B73" s="44">
        <f t="shared" si="11"/>
        <v>-10.155952833777102</v>
      </c>
      <c r="C73" s="44">
        <f t="shared" si="11"/>
        <v>-5.5461473327688404</v>
      </c>
      <c r="D73" s="44">
        <f t="shared" si="11"/>
        <v>3.5410129986553116</v>
      </c>
      <c r="E73" s="44">
        <f t="shared" si="11"/>
        <v>15.281385281385282</v>
      </c>
      <c r="F73" s="44">
        <f t="shared" si="12"/>
        <v>1.2932674020540129</v>
      </c>
    </row>
    <row r="74" spans="1:6" x14ac:dyDescent="0.3">
      <c r="A74" s="16" t="str">
        <f t="shared" si="10"/>
        <v>Hong Kong</v>
      </c>
      <c r="B74" s="44">
        <f t="shared" si="11"/>
        <v>8.9954337899543386</v>
      </c>
      <c r="C74" s="44">
        <f t="shared" si="11"/>
        <v>-6.074570590699623</v>
      </c>
      <c r="D74" s="44">
        <f t="shared" si="11"/>
        <v>-6.2444246208742191</v>
      </c>
      <c r="E74" s="44">
        <f t="shared" si="11"/>
        <v>23.215984776403424</v>
      </c>
      <c r="F74" s="44">
        <f t="shared" si="12"/>
        <v>18.264840182648399</v>
      </c>
    </row>
    <row r="75" spans="1:6" x14ac:dyDescent="0.3">
      <c r="A75" s="17" t="str">
        <f t="shared" si="10"/>
        <v>Australia</v>
      </c>
      <c r="B75" s="44">
        <f t="shared" si="11"/>
        <v>11.143695014662756</v>
      </c>
      <c r="C75" s="44">
        <f t="shared" si="11"/>
        <v>84.784520668425671</v>
      </c>
      <c r="D75" s="44">
        <f t="shared" si="11"/>
        <v>-5.5687767729652542</v>
      </c>
      <c r="E75" s="44">
        <f t="shared" si="11"/>
        <v>-26.663306451612907</v>
      </c>
      <c r="F75" s="44">
        <f t="shared" si="12"/>
        <v>42.228739002932549</v>
      </c>
    </row>
    <row r="76" spans="1:6" x14ac:dyDescent="0.3">
      <c r="A76" s="16" t="str">
        <f t="shared" si="10"/>
        <v>China</v>
      </c>
      <c r="B76" s="44">
        <f t="shared" si="11"/>
        <v>26.528692380056444</v>
      </c>
      <c r="C76" s="44">
        <f t="shared" si="11"/>
        <v>27.732342007434944</v>
      </c>
      <c r="D76" s="44">
        <f t="shared" si="11"/>
        <v>-0.98952270081490101</v>
      </c>
      <c r="E76" s="44">
        <f t="shared" si="11"/>
        <v>-26.278659611992943</v>
      </c>
      <c r="F76" s="44">
        <f t="shared" si="12"/>
        <v>17.968015051740359</v>
      </c>
    </row>
    <row r="77" spans="1:6" x14ac:dyDescent="0.3">
      <c r="A77" s="17" t="str">
        <f t="shared" si="10"/>
        <v>Switzerland</v>
      </c>
      <c r="B77" s="44">
        <f t="shared" si="11"/>
        <v>1.3409961685823755</v>
      </c>
      <c r="C77" s="44">
        <f t="shared" si="11"/>
        <v>26.748582230623818</v>
      </c>
      <c r="D77" s="44">
        <f t="shared" si="11"/>
        <v>0.9694258016405668</v>
      </c>
      <c r="E77" s="44">
        <f t="shared" si="11"/>
        <v>-11.004431314623337</v>
      </c>
      <c r="F77" s="44">
        <f t="shared" si="12"/>
        <v>15.421455938697317</v>
      </c>
    </row>
    <row r="78" spans="1:6" x14ac:dyDescent="0.3">
      <c r="A78" s="16" t="str">
        <f t="shared" si="10"/>
        <v>All other trade parners</v>
      </c>
      <c r="B78" s="44">
        <f t="shared" si="11"/>
        <v>21.214474297251126</v>
      </c>
      <c r="C78" s="44">
        <f t="shared" si="11"/>
        <v>10.172966047405509</v>
      </c>
      <c r="D78" s="44">
        <f t="shared" si="11"/>
        <v>11.152459588324223</v>
      </c>
      <c r="E78" s="44">
        <f t="shared" si="11"/>
        <v>7.8259050010462436</v>
      </c>
      <c r="F78" s="44">
        <f t="shared" si="12"/>
        <v>60.05590930268675</v>
      </c>
    </row>
    <row r="79" spans="1:6" x14ac:dyDescent="0.3">
      <c r="A79" s="51" t="str">
        <f t="shared" si="10"/>
        <v>Total</v>
      </c>
      <c r="B79" s="44">
        <f t="shared" si="11"/>
        <v>11.528553964373035</v>
      </c>
      <c r="C79" s="44">
        <f t="shared" si="11"/>
        <v>12.73268218207442</v>
      </c>
      <c r="D79" s="44">
        <f t="shared" si="11"/>
        <v>9.2839531895683578</v>
      </c>
      <c r="E79" s="44">
        <f t="shared" si="11"/>
        <v>0.68317948554995955</v>
      </c>
      <c r="F79" s="44">
        <f t="shared" si="12"/>
        <v>38.340464547677264</v>
      </c>
    </row>
    <row r="80" spans="1:6" x14ac:dyDescent="0.3">
      <c r="A80" s="27" t="s">
        <v>149</v>
      </c>
      <c r="B80" s="45"/>
      <c r="C80" s="45"/>
      <c r="D80" s="45"/>
      <c r="E80" s="45"/>
      <c r="F80" s="45"/>
    </row>
    <row r="81" spans="1:11" x14ac:dyDescent="0.3">
      <c r="A81" t="s">
        <v>279</v>
      </c>
    </row>
    <row r="84" spans="1:11" x14ac:dyDescent="0.3">
      <c r="A84" s="15" t="s">
        <v>323</v>
      </c>
      <c r="B84" s="14"/>
      <c r="C84" s="14"/>
      <c r="D84" s="14"/>
      <c r="E84" s="14"/>
      <c r="F84" s="14"/>
      <c r="G84" s="14"/>
      <c r="H84" s="14"/>
      <c r="I84" s="14"/>
      <c r="J84" s="14"/>
      <c r="K84" s="14"/>
    </row>
    <row r="86" spans="1:11" ht="18" thickBot="1" x14ac:dyDescent="0.4">
      <c r="A86" s="25" t="s">
        <v>324</v>
      </c>
    </row>
    <row r="87" spans="1:11" ht="15" thickTop="1" x14ac:dyDescent="0.3">
      <c r="A87" t="s">
        <v>127</v>
      </c>
    </row>
    <row r="88" spans="1:11" x14ac:dyDescent="0.3">
      <c r="A88" s="21" t="s">
        <v>277</v>
      </c>
      <c r="B88" s="22" t="s">
        <v>89</v>
      </c>
      <c r="C88" s="22" t="s">
        <v>90</v>
      </c>
      <c r="D88" s="23" t="s">
        <v>91</v>
      </c>
      <c r="E88" s="23" t="s">
        <v>92</v>
      </c>
      <c r="F88" s="23" t="s">
        <v>129</v>
      </c>
    </row>
    <row r="89" spans="1:11" x14ac:dyDescent="0.3">
      <c r="A89" s="16" t="s">
        <v>74</v>
      </c>
      <c r="B89" s="12">
        <v>48598</v>
      </c>
      <c r="C89" s="12">
        <v>53116</v>
      </c>
      <c r="D89" s="12">
        <v>48897</v>
      </c>
      <c r="E89" s="12">
        <v>45416</v>
      </c>
      <c r="F89" s="19">
        <v>51865</v>
      </c>
    </row>
    <row r="90" spans="1:11" ht="17.399999999999999" customHeight="1" x14ac:dyDescent="0.3">
      <c r="A90" s="17" t="s">
        <v>158</v>
      </c>
      <c r="B90" s="13">
        <v>25532</v>
      </c>
      <c r="C90" s="13">
        <v>31204</v>
      </c>
      <c r="D90" s="13">
        <v>31167</v>
      </c>
      <c r="E90" s="13">
        <v>34859</v>
      </c>
      <c r="F90" s="20">
        <v>38089</v>
      </c>
    </row>
    <row r="91" spans="1:11" ht="17.399999999999999" customHeight="1" x14ac:dyDescent="0.3">
      <c r="A91" s="16" t="s">
        <v>72</v>
      </c>
      <c r="B91" s="12">
        <v>19159</v>
      </c>
      <c r="C91" s="12">
        <v>22418</v>
      </c>
      <c r="D91" s="12">
        <v>21842</v>
      </c>
      <c r="E91" s="12">
        <v>23189</v>
      </c>
      <c r="F91" s="19">
        <v>24304</v>
      </c>
    </row>
    <row r="92" spans="1:11" ht="17.399999999999999" customHeight="1" x14ac:dyDescent="0.3">
      <c r="A92" s="17" t="s">
        <v>22</v>
      </c>
      <c r="B92" s="13">
        <v>8097</v>
      </c>
      <c r="C92" s="13">
        <v>9907</v>
      </c>
      <c r="D92" s="13">
        <v>9600</v>
      </c>
      <c r="E92" s="13">
        <v>10913</v>
      </c>
      <c r="F92" s="20">
        <v>11950</v>
      </c>
    </row>
    <row r="93" spans="1:11" ht="17.399999999999999" customHeight="1" x14ac:dyDescent="0.3">
      <c r="A93" s="17" t="s">
        <v>29</v>
      </c>
      <c r="B93" s="13">
        <v>5039</v>
      </c>
      <c r="C93" s="13">
        <v>5271</v>
      </c>
      <c r="D93" s="13">
        <v>5230</v>
      </c>
      <c r="E93" s="13">
        <v>5670</v>
      </c>
      <c r="F93" s="20">
        <v>6249</v>
      </c>
    </row>
    <row r="94" spans="1:11" x14ac:dyDescent="0.3">
      <c r="A94" s="17" t="s">
        <v>300</v>
      </c>
      <c r="B94" s="13">
        <v>3398</v>
      </c>
      <c r="C94" s="13">
        <v>4104</v>
      </c>
      <c r="D94" s="13">
        <v>4288</v>
      </c>
      <c r="E94" s="13">
        <v>4281</v>
      </c>
      <c r="F94" s="20">
        <v>4826</v>
      </c>
    </row>
    <row r="95" spans="1:11" x14ac:dyDescent="0.3">
      <c r="A95" s="18" t="s">
        <v>27</v>
      </c>
      <c r="B95" s="13">
        <v>2936</v>
      </c>
      <c r="C95" s="13">
        <v>3095</v>
      </c>
      <c r="D95" s="13">
        <v>3412</v>
      </c>
      <c r="E95" s="13">
        <v>4257</v>
      </c>
      <c r="F95" s="20">
        <v>4767</v>
      </c>
    </row>
    <row r="96" spans="1:11" x14ac:dyDescent="0.3">
      <c r="A96" s="17" t="s">
        <v>33</v>
      </c>
      <c r="B96" s="13">
        <v>4529</v>
      </c>
      <c r="C96" s="13">
        <v>4471</v>
      </c>
      <c r="D96" s="13">
        <v>4196</v>
      </c>
      <c r="E96" s="13">
        <v>4192</v>
      </c>
      <c r="F96" s="20">
        <v>4436</v>
      </c>
    </row>
    <row r="97" spans="1:6" x14ac:dyDescent="0.3">
      <c r="A97" s="17" t="s">
        <v>299</v>
      </c>
      <c r="B97" s="13">
        <v>2497</v>
      </c>
      <c r="C97" s="13">
        <v>2702</v>
      </c>
      <c r="D97" s="13">
        <v>2950</v>
      </c>
      <c r="E97" s="13">
        <v>3366</v>
      </c>
      <c r="F97" s="20">
        <v>3499</v>
      </c>
    </row>
    <row r="98" spans="1:6" x14ac:dyDescent="0.3">
      <c r="A98" s="17" t="s">
        <v>35</v>
      </c>
      <c r="B98" s="13">
        <v>2093</v>
      </c>
      <c r="C98" s="13">
        <v>2424</v>
      </c>
      <c r="D98" s="13">
        <v>2626</v>
      </c>
      <c r="E98" s="13">
        <v>2853</v>
      </c>
      <c r="F98" s="20">
        <v>3392</v>
      </c>
    </row>
    <row r="99" spans="1:6" x14ac:dyDescent="0.3">
      <c r="A99" s="17" t="s">
        <v>278</v>
      </c>
      <c r="B99" s="13">
        <f>B100-SUM(B89:B98)</f>
        <v>28960</v>
      </c>
      <c r="C99" s="13">
        <f t="shared" ref="C99:F99" si="13">C100-SUM(C89:C98)</f>
        <v>32592</v>
      </c>
      <c r="D99" s="13">
        <f t="shared" si="13"/>
        <v>32817</v>
      </c>
      <c r="E99" s="13">
        <f t="shared" si="13"/>
        <v>36292</v>
      </c>
      <c r="F99" s="13">
        <f t="shared" si="13"/>
        <v>41132</v>
      </c>
    </row>
    <row r="100" spans="1:6" x14ac:dyDescent="0.3">
      <c r="A100" s="51" t="s">
        <v>77</v>
      </c>
      <c r="B100" s="28">
        <v>150838</v>
      </c>
      <c r="C100" s="28">
        <v>171304</v>
      </c>
      <c r="D100" s="28">
        <v>167025</v>
      </c>
      <c r="E100" s="28">
        <v>175288</v>
      </c>
      <c r="F100" s="29">
        <v>194509</v>
      </c>
    </row>
    <row r="101" spans="1:6" x14ac:dyDescent="0.3">
      <c r="A101" s="27" t="s">
        <v>149</v>
      </c>
      <c r="B101" s="28"/>
      <c r="C101" s="28"/>
      <c r="D101" s="28"/>
      <c r="E101" s="28"/>
      <c r="F101" s="29"/>
    </row>
    <row r="102" spans="1:6" x14ac:dyDescent="0.3">
      <c r="A102" t="s">
        <v>279</v>
      </c>
    </row>
    <row r="105" spans="1:6" ht="18" thickBot="1" x14ac:dyDescent="0.4">
      <c r="A105" s="25" t="s">
        <v>325</v>
      </c>
    </row>
    <row r="106" spans="1:6" ht="15" thickTop="1" x14ac:dyDescent="0.3">
      <c r="A106" t="s">
        <v>142</v>
      </c>
    </row>
    <row r="107" spans="1:6" x14ac:dyDescent="0.3">
      <c r="A107" s="21" t="s">
        <v>277</v>
      </c>
      <c r="B107" s="22" t="s">
        <v>89</v>
      </c>
      <c r="C107" s="22" t="s">
        <v>90</v>
      </c>
      <c r="D107" s="22" t="s">
        <v>91</v>
      </c>
      <c r="E107" s="23" t="s">
        <v>92</v>
      </c>
      <c r="F107" s="23" t="s">
        <v>129</v>
      </c>
    </row>
    <row r="108" spans="1:6" x14ac:dyDescent="0.3">
      <c r="A108" s="17" t="str">
        <f>A89</f>
        <v>United Kingdom Islands, Caribbean</v>
      </c>
      <c r="B108" s="44">
        <f>IFERROR(B89/B$100*100,"n.c.")</f>
        <v>32.218671687505804</v>
      </c>
      <c r="C108" s="44">
        <f t="shared" ref="C108:F108" si="14">IFERROR(C89/C$100*100,"n.c.")</f>
        <v>31.006864988558352</v>
      </c>
      <c r="D108" s="44">
        <f t="shared" si="14"/>
        <v>29.275258194881005</v>
      </c>
      <c r="E108" s="44">
        <f t="shared" si="14"/>
        <v>25.90936059513486</v>
      </c>
      <c r="F108" s="44">
        <f t="shared" si="14"/>
        <v>26.664575932219076</v>
      </c>
    </row>
    <row r="109" spans="1:6" x14ac:dyDescent="0.3">
      <c r="A109" s="17" t="str">
        <f t="shared" ref="A109:A119" si="15">A90</f>
        <v>European Union</v>
      </c>
      <c r="B109" s="44">
        <f t="shared" ref="B109:F119" si="16">IFERROR(B90/B$100*100,"n.c.")</f>
        <v>16.92676911653562</v>
      </c>
      <c r="C109" s="44">
        <f t="shared" si="16"/>
        <v>18.215569980852752</v>
      </c>
      <c r="D109" s="44">
        <f t="shared" si="16"/>
        <v>18.66008082622362</v>
      </c>
      <c r="E109" s="44">
        <f t="shared" si="16"/>
        <v>19.886700743918578</v>
      </c>
      <c r="F109" s="44">
        <f t="shared" si="16"/>
        <v>19.582127305163258</v>
      </c>
    </row>
    <row r="110" spans="1:6" x14ac:dyDescent="0.3">
      <c r="A110" s="17" t="str">
        <f t="shared" si="15"/>
        <v>United Kingdom</v>
      </c>
      <c r="B110" s="44">
        <f t="shared" si="16"/>
        <v>12.70170646654026</v>
      </c>
      <c r="C110" s="44">
        <f t="shared" si="16"/>
        <v>13.086676318124505</v>
      </c>
      <c r="D110" s="44">
        <f t="shared" si="16"/>
        <v>13.077084268822034</v>
      </c>
      <c r="E110" s="44">
        <f t="shared" si="16"/>
        <v>13.229085847291314</v>
      </c>
      <c r="F110" s="44">
        <f t="shared" si="16"/>
        <v>12.495051642854573</v>
      </c>
    </row>
    <row r="111" spans="1:6" x14ac:dyDescent="0.3">
      <c r="A111" s="17" t="str">
        <f t="shared" si="15"/>
        <v>Canada</v>
      </c>
      <c r="B111" s="44">
        <f t="shared" si="16"/>
        <v>5.3680107134806878</v>
      </c>
      <c r="C111" s="44">
        <f t="shared" si="16"/>
        <v>5.7832858543875219</v>
      </c>
      <c r="D111" s="44">
        <f t="shared" si="16"/>
        <v>5.7476425684777723</v>
      </c>
      <c r="E111" s="44">
        <f t="shared" si="16"/>
        <v>6.2257541873944593</v>
      </c>
      <c r="F111" s="44">
        <f t="shared" si="16"/>
        <v>6.1436745857518158</v>
      </c>
    </row>
    <row r="112" spans="1:6" x14ac:dyDescent="0.3">
      <c r="A112" s="17" t="str">
        <f t="shared" si="15"/>
        <v>Japan</v>
      </c>
      <c r="B112" s="44">
        <f t="shared" si="16"/>
        <v>3.3406701229133242</v>
      </c>
      <c r="C112" s="44">
        <f t="shared" si="16"/>
        <v>3.0769859431186664</v>
      </c>
      <c r="D112" s="44">
        <f t="shared" si="16"/>
        <v>3.1312677742852868</v>
      </c>
      <c r="E112" s="44">
        <f t="shared" si="16"/>
        <v>3.2346766464332979</v>
      </c>
      <c r="F112" s="44">
        <f t="shared" si="16"/>
        <v>3.2127048105743174</v>
      </c>
    </row>
    <row r="113" spans="1:6" x14ac:dyDescent="0.3">
      <c r="A113" s="17" t="str">
        <f t="shared" si="15"/>
        <v>Australia</v>
      </c>
      <c r="B113" s="44">
        <f t="shared" si="16"/>
        <v>2.2527479812779272</v>
      </c>
      <c r="C113" s="44">
        <f t="shared" si="16"/>
        <v>2.3957409050576755</v>
      </c>
      <c r="D113" s="44">
        <f t="shared" si="16"/>
        <v>2.5672803472534049</v>
      </c>
      <c r="E113" s="44">
        <f t="shared" si="16"/>
        <v>2.4422664415133952</v>
      </c>
      <c r="F113" s="44">
        <f t="shared" si="16"/>
        <v>2.4811191255931604</v>
      </c>
    </row>
    <row r="114" spans="1:6" x14ac:dyDescent="0.3">
      <c r="A114" s="17" t="str">
        <f t="shared" si="15"/>
        <v>Mexico</v>
      </c>
      <c r="B114" s="44">
        <f t="shared" si="16"/>
        <v>1.9464591150771027</v>
      </c>
      <c r="C114" s="44">
        <f t="shared" si="16"/>
        <v>1.8067295568112829</v>
      </c>
      <c r="D114" s="44">
        <f t="shared" si="16"/>
        <v>2.0428079628798086</v>
      </c>
      <c r="E114" s="44">
        <f t="shared" si="16"/>
        <v>2.4285746885126192</v>
      </c>
      <c r="F114" s="44">
        <f t="shared" si="16"/>
        <v>2.4507863389354734</v>
      </c>
    </row>
    <row r="115" spans="1:6" x14ac:dyDescent="0.3">
      <c r="A115" s="17" t="str">
        <f t="shared" si="15"/>
        <v>China</v>
      </c>
      <c r="B115" s="44">
        <f t="shared" si="16"/>
        <v>3.0025590368474786</v>
      </c>
      <c r="C115" s="44">
        <f t="shared" si="16"/>
        <v>2.6099799187409518</v>
      </c>
      <c r="D115" s="44">
        <f t="shared" si="16"/>
        <v>2.5121987726388264</v>
      </c>
      <c r="E115" s="44">
        <f t="shared" si="16"/>
        <v>2.3914928574688514</v>
      </c>
      <c r="F115" s="44">
        <f t="shared" si="16"/>
        <v>2.2806142646355698</v>
      </c>
    </row>
    <row r="116" spans="1:6" x14ac:dyDescent="0.3">
      <c r="A116" s="17" t="str">
        <f t="shared" si="15"/>
        <v>Brazil</v>
      </c>
      <c r="B116" s="44">
        <f t="shared" si="16"/>
        <v>1.6554183958949338</v>
      </c>
      <c r="C116" s="44">
        <f t="shared" si="16"/>
        <v>1.5773128473357305</v>
      </c>
      <c r="D116" s="44">
        <f t="shared" si="16"/>
        <v>1.7662026642718158</v>
      </c>
      <c r="E116" s="44">
        <f t="shared" si="16"/>
        <v>1.9202683583588152</v>
      </c>
      <c r="F116" s="44">
        <f t="shared" si="16"/>
        <v>1.7988884833092558</v>
      </c>
    </row>
    <row r="117" spans="1:6" x14ac:dyDescent="0.3">
      <c r="A117" s="17" t="str">
        <f t="shared" si="15"/>
        <v>Singapore</v>
      </c>
      <c r="B117" s="44">
        <f t="shared" si="16"/>
        <v>1.3875813786976756</v>
      </c>
      <c r="C117" s="44">
        <f t="shared" si="16"/>
        <v>1.4150282538644749</v>
      </c>
      <c r="D117" s="44">
        <f t="shared" si="16"/>
        <v>1.5722197275856906</v>
      </c>
      <c r="E117" s="44">
        <f t="shared" si="16"/>
        <v>1.627607137967231</v>
      </c>
      <c r="F117" s="44">
        <f t="shared" si="16"/>
        <v>1.7438781753029424</v>
      </c>
    </row>
    <row r="118" spans="1:6" x14ac:dyDescent="0.3">
      <c r="A118" s="17" t="str">
        <f t="shared" si="15"/>
        <v>All other trade parners</v>
      </c>
      <c r="B118" s="44">
        <f t="shared" si="16"/>
        <v>19.199405985229188</v>
      </c>
      <c r="C118" s="44">
        <f t="shared" si="16"/>
        <v>19.025825433148089</v>
      </c>
      <c r="D118" s="44">
        <f t="shared" si="16"/>
        <v>19.647956892680739</v>
      </c>
      <c r="E118" s="44">
        <f t="shared" si="16"/>
        <v>20.704212496006573</v>
      </c>
      <c r="F118" s="44">
        <f t="shared" si="16"/>
        <v>21.146579335660562</v>
      </c>
    </row>
    <row r="119" spans="1:6" x14ac:dyDescent="0.3">
      <c r="A119" s="51" t="str">
        <f t="shared" si="15"/>
        <v>Total</v>
      </c>
      <c r="B119" s="44">
        <f t="shared" si="16"/>
        <v>100</v>
      </c>
      <c r="C119" s="44">
        <f t="shared" si="16"/>
        <v>100</v>
      </c>
      <c r="D119" s="44">
        <f t="shared" si="16"/>
        <v>100</v>
      </c>
      <c r="E119" s="44">
        <f t="shared" si="16"/>
        <v>100</v>
      </c>
      <c r="F119" s="44">
        <f t="shared" si="16"/>
        <v>100</v>
      </c>
    </row>
    <row r="120" spans="1:6" x14ac:dyDescent="0.3">
      <c r="A120" s="27" t="s">
        <v>149</v>
      </c>
      <c r="B120" s="57"/>
      <c r="C120" s="57"/>
      <c r="D120" s="57"/>
      <c r="E120" s="57"/>
      <c r="F120" s="58"/>
    </row>
    <row r="121" spans="1:6" x14ac:dyDescent="0.3">
      <c r="A121" t="s">
        <v>279</v>
      </c>
    </row>
    <row r="124" spans="1:6" ht="18" thickBot="1" x14ac:dyDescent="0.4">
      <c r="A124" s="25" t="s">
        <v>326</v>
      </c>
    </row>
    <row r="125" spans="1:6" ht="15" thickTop="1" x14ac:dyDescent="0.3">
      <c r="A125" t="s">
        <v>127</v>
      </c>
    </row>
    <row r="126" spans="1:6" x14ac:dyDescent="0.3">
      <c r="A126" s="21" t="s">
        <v>277</v>
      </c>
      <c r="B126" s="22" t="s">
        <v>144</v>
      </c>
      <c r="C126" s="22" t="s">
        <v>145</v>
      </c>
      <c r="D126" s="22" t="s">
        <v>146</v>
      </c>
      <c r="E126" s="22" t="s">
        <v>147</v>
      </c>
      <c r="F126" s="23" t="s">
        <v>148</v>
      </c>
    </row>
    <row r="127" spans="1:6" x14ac:dyDescent="0.3">
      <c r="A127" s="16" t="str">
        <f>A108</f>
        <v>United Kingdom Islands, Caribbean</v>
      </c>
      <c r="B127" s="62">
        <f t="shared" ref="B127:E138" si="17">IFERROR(C89-B89,"n.c.")</f>
        <v>4518</v>
      </c>
      <c r="C127" s="62">
        <f t="shared" si="17"/>
        <v>-4219</v>
      </c>
      <c r="D127" s="62">
        <f t="shared" si="17"/>
        <v>-3481</v>
      </c>
      <c r="E127" s="62">
        <f t="shared" si="17"/>
        <v>6449</v>
      </c>
      <c r="F127" s="67">
        <f t="shared" ref="F127:F138" si="18">IFERROR(F89-B89,"n.c.")</f>
        <v>3267</v>
      </c>
    </row>
    <row r="128" spans="1:6" x14ac:dyDescent="0.3">
      <c r="A128" s="17" t="str">
        <f t="shared" ref="A128:A138" si="19">A109</f>
        <v>European Union</v>
      </c>
      <c r="B128" s="62">
        <f t="shared" si="17"/>
        <v>5672</v>
      </c>
      <c r="C128" s="62">
        <f t="shared" si="17"/>
        <v>-37</v>
      </c>
      <c r="D128" s="62">
        <f t="shared" si="17"/>
        <v>3692</v>
      </c>
      <c r="E128" s="62">
        <f t="shared" si="17"/>
        <v>3230</v>
      </c>
      <c r="F128" s="67">
        <f t="shared" si="18"/>
        <v>12557</v>
      </c>
    </row>
    <row r="129" spans="1:6" x14ac:dyDescent="0.3">
      <c r="A129" s="16" t="str">
        <f t="shared" si="19"/>
        <v>United Kingdom</v>
      </c>
      <c r="B129" s="62">
        <f t="shared" si="17"/>
        <v>3259</v>
      </c>
      <c r="C129" s="62">
        <f t="shared" si="17"/>
        <v>-576</v>
      </c>
      <c r="D129" s="62">
        <f t="shared" si="17"/>
        <v>1347</v>
      </c>
      <c r="E129" s="62">
        <f t="shared" si="17"/>
        <v>1115</v>
      </c>
      <c r="F129" s="67">
        <f t="shared" si="18"/>
        <v>5145</v>
      </c>
    </row>
    <row r="130" spans="1:6" x14ac:dyDescent="0.3">
      <c r="A130" s="17" t="str">
        <f t="shared" si="19"/>
        <v>Canada</v>
      </c>
      <c r="B130" s="62">
        <f t="shared" si="17"/>
        <v>1810</v>
      </c>
      <c r="C130" s="62">
        <f t="shared" si="17"/>
        <v>-307</v>
      </c>
      <c r="D130" s="62">
        <f t="shared" si="17"/>
        <v>1313</v>
      </c>
      <c r="E130" s="62">
        <f t="shared" si="17"/>
        <v>1037</v>
      </c>
      <c r="F130" s="67">
        <f t="shared" si="18"/>
        <v>3853</v>
      </c>
    </row>
    <row r="131" spans="1:6" x14ac:dyDescent="0.3">
      <c r="A131" s="17" t="str">
        <f t="shared" si="19"/>
        <v>Japan</v>
      </c>
      <c r="B131" s="62">
        <f t="shared" si="17"/>
        <v>232</v>
      </c>
      <c r="C131" s="62">
        <f t="shared" si="17"/>
        <v>-41</v>
      </c>
      <c r="D131" s="62">
        <f t="shared" si="17"/>
        <v>440</v>
      </c>
      <c r="E131" s="62">
        <f t="shared" si="17"/>
        <v>579</v>
      </c>
      <c r="F131" s="67">
        <f t="shared" si="18"/>
        <v>1210</v>
      </c>
    </row>
    <row r="132" spans="1:6" x14ac:dyDescent="0.3">
      <c r="A132" s="17" t="str">
        <f t="shared" si="19"/>
        <v>Australia</v>
      </c>
      <c r="B132" s="62">
        <f t="shared" si="17"/>
        <v>706</v>
      </c>
      <c r="C132" s="62">
        <f t="shared" si="17"/>
        <v>184</v>
      </c>
      <c r="D132" s="62">
        <f t="shared" si="17"/>
        <v>-7</v>
      </c>
      <c r="E132" s="62">
        <f t="shared" si="17"/>
        <v>545</v>
      </c>
      <c r="F132" s="67">
        <f t="shared" si="18"/>
        <v>1428</v>
      </c>
    </row>
    <row r="133" spans="1:6" x14ac:dyDescent="0.3">
      <c r="A133" s="18" t="str">
        <f t="shared" si="19"/>
        <v>Mexico</v>
      </c>
      <c r="B133" s="62">
        <f t="shared" si="17"/>
        <v>159</v>
      </c>
      <c r="C133" s="62">
        <f t="shared" si="17"/>
        <v>317</v>
      </c>
      <c r="D133" s="62">
        <f t="shared" si="17"/>
        <v>845</v>
      </c>
      <c r="E133" s="62">
        <f t="shared" si="17"/>
        <v>510</v>
      </c>
      <c r="F133" s="67">
        <f t="shared" si="18"/>
        <v>1831</v>
      </c>
    </row>
    <row r="134" spans="1:6" x14ac:dyDescent="0.3">
      <c r="A134" s="17" t="str">
        <f t="shared" si="19"/>
        <v>China</v>
      </c>
      <c r="B134" s="62">
        <f t="shared" si="17"/>
        <v>-58</v>
      </c>
      <c r="C134" s="62">
        <f t="shared" si="17"/>
        <v>-275</v>
      </c>
      <c r="D134" s="62">
        <f t="shared" si="17"/>
        <v>-4</v>
      </c>
      <c r="E134" s="62">
        <f t="shared" si="17"/>
        <v>244</v>
      </c>
      <c r="F134" s="67">
        <f t="shared" si="18"/>
        <v>-93</v>
      </c>
    </row>
    <row r="135" spans="1:6" x14ac:dyDescent="0.3">
      <c r="A135" s="17" t="str">
        <f t="shared" si="19"/>
        <v>Brazil</v>
      </c>
      <c r="B135" s="62">
        <f t="shared" si="17"/>
        <v>205</v>
      </c>
      <c r="C135" s="62">
        <f t="shared" si="17"/>
        <v>248</v>
      </c>
      <c r="D135" s="62">
        <f t="shared" si="17"/>
        <v>416</v>
      </c>
      <c r="E135" s="62">
        <f t="shared" si="17"/>
        <v>133</v>
      </c>
      <c r="F135" s="67">
        <f t="shared" si="18"/>
        <v>1002</v>
      </c>
    </row>
    <row r="136" spans="1:6" x14ac:dyDescent="0.3">
      <c r="A136" s="17" t="str">
        <f t="shared" si="19"/>
        <v>Singapore</v>
      </c>
      <c r="B136" s="62">
        <f t="shared" si="17"/>
        <v>331</v>
      </c>
      <c r="C136" s="62">
        <f t="shared" si="17"/>
        <v>202</v>
      </c>
      <c r="D136" s="62">
        <f t="shared" si="17"/>
        <v>227</v>
      </c>
      <c r="E136" s="62">
        <f t="shared" si="17"/>
        <v>539</v>
      </c>
      <c r="F136" s="67">
        <f t="shared" si="18"/>
        <v>1299</v>
      </c>
    </row>
    <row r="137" spans="1:6" x14ac:dyDescent="0.3">
      <c r="A137" s="17" t="str">
        <f t="shared" si="19"/>
        <v>All other trade parners</v>
      </c>
      <c r="B137" s="62">
        <f t="shared" si="17"/>
        <v>3632</v>
      </c>
      <c r="C137" s="62">
        <f t="shared" si="17"/>
        <v>225</v>
      </c>
      <c r="D137" s="62">
        <f t="shared" si="17"/>
        <v>3475</v>
      </c>
      <c r="E137" s="62">
        <f t="shared" si="17"/>
        <v>4840</v>
      </c>
      <c r="F137" s="67">
        <f t="shared" si="18"/>
        <v>12172</v>
      </c>
    </row>
    <row r="138" spans="1:6" x14ac:dyDescent="0.3">
      <c r="A138" s="51" t="str">
        <f t="shared" si="19"/>
        <v>Total</v>
      </c>
      <c r="B138" s="62">
        <f t="shared" si="17"/>
        <v>20466</v>
      </c>
      <c r="C138" s="62">
        <f t="shared" si="17"/>
        <v>-4279</v>
      </c>
      <c r="D138" s="62">
        <f t="shared" si="17"/>
        <v>8263</v>
      </c>
      <c r="E138" s="62">
        <f t="shared" si="17"/>
        <v>19221</v>
      </c>
      <c r="F138" s="67">
        <f t="shared" si="18"/>
        <v>43671</v>
      </c>
    </row>
    <row r="139" spans="1:6" x14ac:dyDescent="0.3">
      <c r="A139" s="27" t="s">
        <v>149</v>
      </c>
      <c r="B139" s="28"/>
      <c r="C139" s="28"/>
      <c r="D139" s="28"/>
      <c r="E139" s="28"/>
      <c r="F139" s="29"/>
    </row>
    <row r="140" spans="1:6" x14ac:dyDescent="0.3">
      <c r="A140" t="s">
        <v>279</v>
      </c>
    </row>
    <row r="143" spans="1:6" ht="18" thickBot="1" x14ac:dyDescent="0.4">
      <c r="A143" s="25" t="s">
        <v>327</v>
      </c>
    </row>
    <row r="144" spans="1:6" ht="15" thickTop="1" x14ac:dyDescent="0.3">
      <c r="A144" t="s">
        <v>142</v>
      </c>
    </row>
    <row r="145" spans="1:6" x14ac:dyDescent="0.3">
      <c r="A145" s="21" t="s">
        <v>277</v>
      </c>
      <c r="B145" s="22" t="s">
        <v>144</v>
      </c>
      <c r="C145" s="22" t="s">
        <v>145</v>
      </c>
      <c r="D145" s="22" t="s">
        <v>146</v>
      </c>
      <c r="E145" s="22" t="s">
        <v>147</v>
      </c>
      <c r="F145" s="23" t="s">
        <v>148</v>
      </c>
    </row>
    <row r="146" spans="1:6" x14ac:dyDescent="0.3">
      <c r="A146" s="17" t="str">
        <f>A127</f>
        <v>United Kingdom Islands, Caribbean</v>
      </c>
      <c r="B146" s="44">
        <f>IFERROR((C89-B89)/B89*100,"n.c.")</f>
        <v>9.2966788756738961</v>
      </c>
      <c r="C146" s="44">
        <f t="shared" ref="C146:E146" si="20">IFERROR((D89-C89)/C89*100,"n.c.")</f>
        <v>-7.9429926952330749</v>
      </c>
      <c r="D146" s="44">
        <f t="shared" si="20"/>
        <v>-7.1190461582510176</v>
      </c>
      <c r="E146" s="44">
        <f t="shared" si="20"/>
        <v>14.199841465562798</v>
      </c>
      <c r="F146" s="44">
        <f>IFERROR((F89-B89)/B89*100,"n.c.")</f>
        <v>6.7224988682661841</v>
      </c>
    </row>
    <row r="147" spans="1:6" x14ac:dyDescent="0.3">
      <c r="A147" s="17" t="str">
        <f t="shared" ref="A147:A157" si="21">A128</f>
        <v>European Union</v>
      </c>
      <c r="B147" s="44">
        <f t="shared" ref="B147:E157" si="22">IFERROR((C90-B90)/B90*100,"n.c.")</f>
        <v>22.215259282469056</v>
      </c>
      <c r="C147" s="44">
        <f t="shared" si="22"/>
        <v>-0.11857454172541981</v>
      </c>
      <c r="D147" s="44">
        <f t="shared" si="22"/>
        <v>11.845862611095068</v>
      </c>
      <c r="E147" s="44">
        <f t="shared" si="22"/>
        <v>9.2658997676353305</v>
      </c>
      <c r="F147" s="44">
        <f t="shared" ref="F147:F157" si="23">IFERROR((F90-B90)/B90*100,"n.c.")</f>
        <v>49.181419395268684</v>
      </c>
    </row>
    <row r="148" spans="1:6" x14ac:dyDescent="0.3">
      <c r="A148" s="17" t="str">
        <f t="shared" si="21"/>
        <v>United Kingdom</v>
      </c>
      <c r="B148" s="44">
        <f t="shared" si="22"/>
        <v>17.010282373819095</v>
      </c>
      <c r="C148" s="44">
        <f t="shared" si="22"/>
        <v>-2.5693639040057099</v>
      </c>
      <c r="D148" s="44">
        <f t="shared" si="22"/>
        <v>6.1670176723743246</v>
      </c>
      <c r="E148" s="44">
        <f t="shared" si="22"/>
        <v>4.8083142869463966</v>
      </c>
      <c r="F148" s="44">
        <f t="shared" si="23"/>
        <v>26.854219948849106</v>
      </c>
    </row>
    <row r="149" spans="1:6" x14ac:dyDescent="0.3">
      <c r="A149" s="17" t="str">
        <f t="shared" si="21"/>
        <v>Canada</v>
      </c>
      <c r="B149" s="44">
        <f t="shared" si="22"/>
        <v>22.353958256144253</v>
      </c>
      <c r="C149" s="44">
        <f t="shared" si="22"/>
        <v>-3.0988190168567677</v>
      </c>
      <c r="D149" s="44">
        <f t="shared" si="22"/>
        <v>13.677083333333334</v>
      </c>
      <c r="E149" s="44">
        <f t="shared" si="22"/>
        <v>9.5024282965270785</v>
      </c>
      <c r="F149" s="44">
        <f t="shared" si="23"/>
        <v>47.585525503272819</v>
      </c>
    </row>
    <row r="150" spans="1:6" x14ac:dyDescent="0.3">
      <c r="A150" s="17" t="str">
        <f t="shared" si="21"/>
        <v>Japan</v>
      </c>
      <c r="B150" s="44">
        <f t="shared" si="22"/>
        <v>4.6040881127207776</v>
      </c>
      <c r="C150" s="44">
        <f t="shared" si="22"/>
        <v>-0.77784101688484153</v>
      </c>
      <c r="D150" s="44">
        <f t="shared" si="22"/>
        <v>8.413001912045889</v>
      </c>
      <c r="E150" s="44">
        <f t="shared" si="22"/>
        <v>10.211640211640212</v>
      </c>
      <c r="F150" s="44">
        <f t="shared" si="23"/>
        <v>24.012700932724748</v>
      </c>
    </row>
    <row r="151" spans="1:6" x14ac:dyDescent="0.3">
      <c r="A151" s="17" t="str">
        <f t="shared" si="21"/>
        <v>Australia</v>
      </c>
      <c r="B151" s="44">
        <f t="shared" si="22"/>
        <v>20.776927604473219</v>
      </c>
      <c r="C151" s="44">
        <f t="shared" si="22"/>
        <v>4.4834307992202724</v>
      </c>
      <c r="D151" s="44">
        <f t="shared" si="22"/>
        <v>-0.1632462686567164</v>
      </c>
      <c r="E151" s="44">
        <f t="shared" si="22"/>
        <v>12.730670404111189</v>
      </c>
      <c r="F151" s="44">
        <f t="shared" si="23"/>
        <v>42.024720423778696</v>
      </c>
    </row>
    <row r="152" spans="1:6" x14ac:dyDescent="0.3">
      <c r="A152" s="17" t="str">
        <f t="shared" si="21"/>
        <v>Mexico</v>
      </c>
      <c r="B152" s="44">
        <f t="shared" si="22"/>
        <v>5.415531335149864</v>
      </c>
      <c r="C152" s="44">
        <f t="shared" si="22"/>
        <v>10.24232633279483</v>
      </c>
      <c r="D152" s="44">
        <f t="shared" si="22"/>
        <v>24.765533411488864</v>
      </c>
      <c r="E152" s="44">
        <f t="shared" si="22"/>
        <v>11.980267794221284</v>
      </c>
      <c r="F152" s="44">
        <f t="shared" si="23"/>
        <v>62.363760217983653</v>
      </c>
    </row>
    <row r="153" spans="1:6" x14ac:dyDescent="0.3">
      <c r="A153" s="17" t="str">
        <f t="shared" si="21"/>
        <v>China</v>
      </c>
      <c r="B153" s="44">
        <f t="shared" si="22"/>
        <v>-1.2806359019651137</v>
      </c>
      <c r="C153" s="44">
        <f t="shared" si="22"/>
        <v>-6.1507492730932682</v>
      </c>
      <c r="D153" s="44">
        <f t="shared" si="22"/>
        <v>-9.532888465204957E-2</v>
      </c>
      <c r="E153" s="44">
        <f t="shared" si="22"/>
        <v>5.8206106870229011</v>
      </c>
      <c r="F153" s="44">
        <f t="shared" si="23"/>
        <v>-2.0534334290130274</v>
      </c>
    </row>
    <row r="154" spans="1:6" x14ac:dyDescent="0.3">
      <c r="A154" s="17" t="str">
        <f t="shared" si="21"/>
        <v>Brazil</v>
      </c>
      <c r="B154" s="44">
        <f t="shared" si="22"/>
        <v>8.209851822186625</v>
      </c>
      <c r="C154" s="44">
        <f t="shared" si="22"/>
        <v>9.1783863804589192</v>
      </c>
      <c r="D154" s="44">
        <f t="shared" si="22"/>
        <v>14.101694915254237</v>
      </c>
      <c r="E154" s="44">
        <f t="shared" si="22"/>
        <v>3.9512774806892454</v>
      </c>
      <c r="F154" s="44">
        <f t="shared" si="23"/>
        <v>40.128153784541446</v>
      </c>
    </row>
    <row r="155" spans="1:6" x14ac:dyDescent="0.3">
      <c r="A155" s="17" t="str">
        <f t="shared" si="21"/>
        <v>Singapore</v>
      </c>
      <c r="B155" s="44">
        <f t="shared" si="22"/>
        <v>15.81462016244625</v>
      </c>
      <c r="C155" s="44">
        <f t="shared" si="22"/>
        <v>8.3333333333333321</v>
      </c>
      <c r="D155" s="44">
        <f t="shared" si="22"/>
        <v>8.6443259710586453</v>
      </c>
      <c r="E155" s="44">
        <f t="shared" si="22"/>
        <v>18.892393971258326</v>
      </c>
      <c r="F155" s="44">
        <f t="shared" si="23"/>
        <v>62.064022933588149</v>
      </c>
    </row>
    <row r="156" spans="1:6" x14ac:dyDescent="0.3">
      <c r="A156" s="17" t="str">
        <f t="shared" si="21"/>
        <v>All other trade parners</v>
      </c>
      <c r="B156" s="44">
        <f t="shared" si="22"/>
        <v>12.541436464088399</v>
      </c>
      <c r="C156" s="44">
        <f t="shared" si="22"/>
        <v>0.69035346097201766</v>
      </c>
      <c r="D156" s="44">
        <f t="shared" si="22"/>
        <v>10.589023981473018</v>
      </c>
      <c r="E156" s="44">
        <f t="shared" si="22"/>
        <v>13.336272456739778</v>
      </c>
      <c r="F156" s="44">
        <f t="shared" si="23"/>
        <v>42.030386740331494</v>
      </c>
    </row>
    <row r="157" spans="1:6" x14ac:dyDescent="0.3">
      <c r="A157" s="51" t="str">
        <f t="shared" si="21"/>
        <v>Total</v>
      </c>
      <c r="B157" s="44">
        <f t="shared" si="22"/>
        <v>13.568198994948222</v>
      </c>
      <c r="C157" s="44">
        <f t="shared" si="22"/>
        <v>-2.4978984728903004</v>
      </c>
      <c r="D157" s="44">
        <f t="shared" si="22"/>
        <v>4.9471635982637334</v>
      </c>
      <c r="E157" s="44">
        <f t="shared" si="22"/>
        <v>10.965382684496372</v>
      </c>
      <c r="F157" s="44">
        <f t="shared" si="23"/>
        <v>28.952253410944191</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B8C3-EFC9-4B81-A470-F8E155119093}">
  <sheetPr>
    <tabColor theme="4"/>
    <pageSetUpPr fitToPage="1"/>
  </sheetPr>
  <dimension ref="A1:K165"/>
  <sheetViews>
    <sheetView zoomScale="80" zoomScaleNormal="80" workbookViewId="0">
      <pane ySplit="3" topLeftCell="A96" activePane="bottomLeft" state="frozen"/>
      <selection pane="bottomLeft" activeCell="D99" sqref="D99:F99"/>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49</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328</v>
      </c>
      <c r="B6" s="14"/>
      <c r="C6" s="14"/>
      <c r="D6" s="14"/>
      <c r="E6" s="14"/>
      <c r="F6" s="14"/>
      <c r="G6" s="14"/>
      <c r="H6" s="14"/>
      <c r="I6" s="14"/>
      <c r="J6" s="14"/>
      <c r="K6" s="14"/>
    </row>
    <row r="8" spans="1:11" ht="18" thickBot="1" x14ac:dyDescent="0.4">
      <c r="A8" s="25" t="s">
        <v>329</v>
      </c>
    </row>
    <row r="9" spans="1:11" ht="15" thickTop="1" x14ac:dyDescent="0.3">
      <c r="A9" t="s">
        <v>168</v>
      </c>
    </row>
    <row r="10" spans="1:11" x14ac:dyDescent="0.3">
      <c r="A10" s="21" t="s">
        <v>277</v>
      </c>
      <c r="B10" s="22" t="s">
        <v>89</v>
      </c>
      <c r="C10" s="22" t="s">
        <v>90</v>
      </c>
      <c r="D10" s="22" t="s">
        <v>91</v>
      </c>
      <c r="E10" s="23" t="s">
        <v>92</v>
      </c>
      <c r="F10" s="23" t="s">
        <v>129</v>
      </c>
    </row>
    <row r="11" spans="1:11" x14ac:dyDescent="0.3">
      <c r="A11" s="16" t="s">
        <v>158</v>
      </c>
      <c r="B11" s="12">
        <v>17952</v>
      </c>
      <c r="C11" s="12">
        <v>17210</v>
      </c>
      <c r="D11" s="12">
        <v>18906</v>
      </c>
      <c r="E11" s="12">
        <v>18391</v>
      </c>
      <c r="F11" s="19">
        <v>21761</v>
      </c>
    </row>
    <row r="12" spans="1:11" x14ac:dyDescent="0.3">
      <c r="A12" s="17" t="s">
        <v>29</v>
      </c>
      <c r="B12" s="13">
        <v>9597</v>
      </c>
      <c r="C12" s="13">
        <v>6133</v>
      </c>
      <c r="D12" s="13">
        <v>9455</v>
      </c>
      <c r="E12" s="13">
        <v>7496</v>
      </c>
      <c r="F12" s="20">
        <v>10177</v>
      </c>
    </row>
    <row r="13" spans="1:11" x14ac:dyDescent="0.3">
      <c r="A13" s="16" t="s">
        <v>25</v>
      </c>
      <c r="B13" s="12">
        <v>3890</v>
      </c>
      <c r="C13" s="12">
        <v>5289</v>
      </c>
      <c r="D13" s="12">
        <v>8552</v>
      </c>
      <c r="E13" s="12">
        <v>6808</v>
      </c>
      <c r="F13" s="19">
        <v>4754</v>
      </c>
    </row>
    <row r="14" spans="1:11" x14ac:dyDescent="0.3">
      <c r="A14" s="17" t="s">
        <v>31</v>
      </c>
      <c r="B14" s="62" t="s">
        <v>169</v>
      </c>
      <c r="C14" s="13">
        <v>5026</v>
      </c>
      <c r="D14" s="62" t="s">
        <v>169</v>
      </c>
      <c r="E14" s="62" t="s">
        <v>169</v>
      </c>
      <c r="F14" s="62" t="s">
        <v>169</v>
      </c>
    </row>
    <row r="15" spans="1:11" x14ac:dyDescent="0.3">
      <c r="A15" s="17" t="s">
        <v>33</v>
      </c>
      <c r="B15" s="13">
        <v>2819</v>
      </c>
      <c r="C15" s="13">
        <v>3509</v>
      </c>
      <c r="D15" s="13">
        <v>4386</v>
      </c>
      <c r="E15" s="13">
        <v>3593</v>
      </c>
      <c r="F15" s="20">
        <v>4314</v>
      </c>
    </row>
    <row r="16" spans="1:11" x14ac:dyDescent="0.3">
      <c r="A16" s="17" t="s">
        <v>72</v>
      </c>
      <c r="B16" s="13">
        <v>5639</v>
      </c>
      <c r="C16" s="13">
        <v>4972</v>
      </c>
      <c r="D16" s="13">
        <v>5098</v>
      </c>
      <c r="E16" s="13">
        <v>5024</v>
      </c>
      <c r="F16" s="20">
        <v>4265</v>
      </c>
    </row>
    <row r="17" spans="1:6" x14ac:dyDescent="0.3">
      <c r="A17" s="18" t="s">
        <v>22</v>
      </c>
      <c r="B17" s="13">
        <v>2846</v>
      </c>
      <c r="C17" s="62" t="s">
        <v>169</v>
      </c>
      <c r="D17" s="62" t="s">
        <v>169</v>
      </c>
      <c r="E17" s="13">
        <v>2745</v>
      </c>
      <c r="F17" s="20">
        <v>3137</v>
      </c>
    </row>
    <row r="18" spans="1:6" x14ac:dyDescent="0.3">
      <c r="A18" s="17" t="s">
        <v>314</v>
      </c>
      <c r="B18" s="13">
        <v>2282</v>
      </c>
      <c r="C18" s="13">
        <v>3001</v>
      </c>
      <c r="D18" s="62" t="s">
        <v>169</v>
      </c>
      <c r="E18" s="13">
        <v>2389</v>
      </c>
      <c r="F18" s="20">
        <v>2540</v>
      </c>
    </row>
    <row r="19" spans="1:6" x14ac:dyDescent="0.3">
      <c r="A19" s="17" t="s">
        <v>300</v>
      </c>
      <c r="B19" s="13">
        <v>655</v>
      </c>
      <c r="C19" s="13">
        <v>984</v>
      </c>
      <c r="D19" s="13">
        <v>958</v>
      </c>
      <c r="E19" s="13">
        <v>1088</v>
      </c>
      <c r="F19" s="20">
        <v>1250</v>
      </c>
    </row>
    <row r="20" spans="1:6" x14ac:dyDescent="0.3">
      <c r="A20" s="17" t="s">
        <v>27</v>
      </c>
      <c r="B20" s="13">
        <v>569</v>
      </c>
      <c r="C20" s="13">
        <v>713</v>
      </c>
      <c r="D20" s="62" t="s">
        <v>169</v>
      </c>
      <c r="E20" s="62" t="s">
        <v>169</v>
      </c>
      <c r="F20" s="20">
        <v>977</v>
      </c>
    </row>
    <row r="21" spans="1:6" x14ac:dyDescent="0.3">
      <c r="A21" s="17" t="s">
        <v>278</v>
      </c>
      <c r="B21" s="62" t="s">
        <v>169</v>
      </c>
      <c r="C21" s="62" t="s">
        <v>169</v>
      </c>
      <c r="D21" s="62" t="s">
        <v>169</v>
      </c>
      <c r="E21" s="62" t="s">
        <v>169</v>
      </c>
      <c r="F21" s="62" t="s">
        <v>169</v>
      </c>
    </row>
    <row r="22" spans="1:6" x14ac:dyDescent="0.3">
      <c r="A22" s="51" t="s">
        <v>77</v>
      </c>
      <c r="B22" s="28">
        <v>55521</v>
      </c>
      <c r="C22" s="28">
        <v>58597</v>
      </c>
      <c r="D22" s="28">
        <v>69227</v>
      </c>
      <c r="E22" s="28">
        <v>60421</v>
      </c>
      <c r="F22" s="29">
        <v>66422</v>
      </c>
    </row>
    <row r="23" spans="1:6" x14ac:dyDescent="0.3">
      <c r="A23" s="27" t="s">
        <v>149</v>
      </c>
      <c r="B23" s="28"/>
      <c r="C23" s="28"/>
      <c r="D23" s="28"/>
      <c r="E23" s="28"/>
      <c r="F23" s="29"/>
    </row>
    <row r="24" spans="1:6" x14ac:dyDescent="0.3">
      <c r="A24" t="s">
        <v>279</v>
      </c>
    </row>
    <row r="27" spans="1:6" ht="18" thickBot="1" x14ac:dyDescent="0.4">
      <c r="A27" s="25" t="s">
        <v>330</v>
      </c>
    </row>
    <row r="28" spans="1:6" ht="15" thickTop="1" x14ac:dyDescent="0.3">
      <c r="A28" t="s">
        <v>172</v>
      </c>
    </row>
    <row r="29" spans="1:6" x14ac:dyDescent="0.3">
      <c r="A29" s="21" t="s">
        <v>277</v>
      </c>
      <c r="B29" s="22" t="s">
        <v>89</v>
      </c>
      <c r="C29" s="22" t="s">
        <v>90</v>
      </c>
      <c r="D29" s="22" t="s">
        <v>91</v>
      </c>
      <c r="E29" s="23" t="s">
        <v>92</v>
      </c>
      <c r="F29" s="23" t="s">
        <v>129</v>
      </c>
    </row>
    <row r="30" spans="1:6" x14ac:dyDescent="0.3">
      <c r="A30" s="16" t="str">
        <f>A11</f>
        <v>European Union</v>
      </c>
      <c r="B30" s="44">
        <f>IFERROR(B11/B$22*100,"n.c.")</f>
        <v>32.333711568595668</v>
      </c>
      <c r="C30" s="44">
        <f t="shared" ref="C30:F30" si="0">IFERROR(C11/C$22*100,"n.c.")</f>
        <v>29.370104271549742</v>
      </c>
      <c r="D30" s="44">
        <f t="shared" si="0"/>
        <v>27.31015355280454</v>
      </c>
      <c r="E30" s="44">
        <f t="shared" si="0"/>
        <v>30.438092716108638</v>
      </c>
      <c r="F30" s="44">
        <f t="shared" si="0"/>
        <v>32.761735569540214</v>
      </c>
    </row>
    <row r="31" spans="1:6" x14ac:dyDescent="0.3">
      <c r="A31" s="17" t="str">
        <f t="shared" ref="A31:A41" si="1">A12</f>
        <v>Japan</v>
      </c>
      <c r="B31" s="44">
        <f t="shared" ref="B31:F41" si="2">IFERROR(B12/B$22*100,"n.c.")</f>
        <v>17.285351488625924</v>
      </c>
      <c r="C31" s="44">
        <f t="shared" si="2"/>
        <v>10.466406130006655</v>
      </c>
      <c r="D31" s="44">
        <f t="shared" si="2"/>
        <v>13.657965822583673</v>
      </c>
      <c r="E31" s="44">
        <f t="shared" si="2"/>
        <v>12.406282583869846</v>
      </c>
      <c r="F31" s="44">
        <f t="shared" si="2"/>
        <v>15.321730751859326</v>
      </c>
    </row>
    <row r="32" spans="1:6" x14ac:dyDescent="0.3">
      <c r="A32" s="16" t="str">
        <f t="shared" si="1"/>
        <v>Switzerland</v>
      </c>
      <c r="B32" s="44">
        <f t="shared" si="2"/>
        <v>7.0063579546477905</v>
      </c>
      <c r="C32" s="44">
        <f t="shared" si="2"/>
        <v>9.0260593545744658</v>
      </c>
      <c r="D32" s="44">
        <f t="shared" si="2"/>
        <v>12.353561471680125</v>
      </c>
      <c r="E32" s="44">
        <f t="shared" si="2"/>
        <v>11.267605633802818</v>
      </c>
      <c r="F32" s="44">
        <f t="shared" si="2"/>
        <v>7.1572671705157935</v>
      </c>
    </row>
    <row r="33" spans="1:6" x14ac:dyDescent="0.3">
      <c r="A33" s="17" t="str">
        <f t="shared" si="1"/>
        <v>India</v>
      </c>
      <c r="B33" s="44" t="str">
        <f t="shared" si="2"/>
        <v>n.c.</v>
      </c>
      <c r="C33" s="44">
        <f t="shared" si="2"/>
        <v>8.577230916258511</v>
      </c>
      <c r="D33" s="44" t="str">
        <f t="shared" si="2"/>
        <v>n.c.</v>
      </c>
      <c r="E33" s="44" t="str">
        <f t="shared" si="2"/>
        <v>n.c.</v>
      </c>
      <c r="F33" s="44" t="str">
        <f t="shared" si="2"/>
        <v>n.c.</v>
      </c>
    </row>
    <row r="34" spans="1:6" x14ac:dyDescent="0.3">
      <c r="A34" s="16" t="str">
        <f t="shared" si="1"/>
        <v>China</v>
      </c>
      <c r="B34" s="44">
        <f t="shared" si="2"/>
        <v>5.0773581167486173</v>
      </c>
      <c r="C34" s="44">
        <f t="shared" si="2"/>
        <v>5.988361178899944</v>
      </c>
      <c r="D34" s="44">
        <f t="shared" si="2"/>
        <v>6.335678275817239</v>
      </c>
      <c r="E34" s="44">
        <f t="shared" si="2"/>
        <v>5.9466079674285428</v>
      </c>
      <c r="F34" s="44">
        <f t="shared" si="2"/>
        <v>6.4948360482972509</v>
      </c>
    </row>
    <row r="35" spans="1:6" x14ac:dyDescent="0.3">
      <c r="A35" s="17" t="str">
        <f t="shared" si="1"/>
        <v>United Kingdom</v>
      </c>
      <c r="B35" s="44">
        <f t="shared" si="2"/>
        <v>10.15651735379406</v>
      </c>
      <c r="C35" s="44">
        <f t="shared" si="2"/>
        <v>8.4850760277829931</v>
      </c>
      <c r="D35" s="44">
        <f t="shared" si="2"/>
        <v>7.3641787163967809</v>
      </c>
      <c r="E35" s="44">
        <f t="shared" si="2"/>
        <v>8.3149898214197044</v>
      </c>
      <c r="F35" s="44">
        <f t="shared" si="2"/>
        <v>6.4210653096865498</v>
      </c>
    </row>
    <row r="36" spans="1:6" x14ac:dyDescent="0.3">
      <c r="A36" s="16" t="str">
        <f t="shared" si="1"/>
        <v>Canada</v>
      </c>
      <c r="B36" s="44">
        <f t="shared" si="2"/>
        <v>5.1259883647628826</v>
      </c>
      <c r="C36" s="44" t="str">
        <f t="shared" si="2"/>
        <v>n.c.</v>
      </c>
      <c r="D36" s="44" t="str">
        <f t="shared" si="2"/>
        <v>n.c.</v>
      </c>
      <c r="E36" s="44">
        <f t="shared" si="2"/>
        <v>4.5431224243226698</v>
      </c>
      <c r="F36" s="44">
        <f t="shared" si="2"/>
        <v>4.7228327963626509</v>
      </c>
    </row>
    <row r="37" spans="1:6" x14ac:dyDescent="0.3">
      <c r="A37" s="17" t="str">
        <f t="shared" si="1"/>
        <v>Israel</v>
      </c>
      <c r="B37" s="44">
        <f t="shared" si="2"/>
        <v>4.1101565173537944</v>
      </c>
      <c r="C37" s="44">
        <f t="shared" si="2"/>
        <v>5.1214225984265411</v>
      </c>
      <c r="D37" s="44" t="str">
        <f t="shared" si="2"/>
        <v>n.c.</v>
      </c>
      <c r="E37" s="44">
        <f t="shared" si="2"/>
        <v>3.9539233048112408</v>
      </c>
      <c r="F37" s="44">
        <f t="shared" si="2"/>
        <v>3.8240342055343111</v>
      </c>
    </row>
    <row r="38" spans="1:6" x14ac:dyDescent="0.3">
      <c r="A38" s="16" t="str">
        <f t="shared" si="1"/>
        <v>Australia</v>
      </c>
      <c r="B38" s="44">
        <f t="shared" si="2"/>
        <v>1.1797337944201294</v>
      </c>
      <c r="C38" s="44">
        <f t="shared" si="2"/>
        <v>1.6792668566650171</v>
      </c>
      <c r="D38" s="44">
        <f t="shared" si="2"/>
        <v>1.3838531208921374</v>
      </c>
      <c r="E38" s="44">
        <f t="shared" si="2"/>
        <v>1.8006984326641398</v>
      </c>
      <c r="F38" s="44">
        <f t="shared" si="2"/>
        <v>1.881906597211767</v>
      </c>
    </row>
    <row r="39" spans="1:6" x14ac:dyDescent="0.3">
      <c r="A39" s="17" t="str">
        <f t="shared" si="1"/>
        <v>Mexico</v>
      </c>
      <c r="B39" s="44">
        <f t="shared" si="2"/>
        <v>1.0248374488932117</v>
      </c>
      <c r="C39" s="44">
        <f t="shared" si="2"/>
        <v>1.2167858422786151</v>
      </c>
      <c r="D39" s="44" t="str">
        <f t="shared" si="2"/>
        <v>n.c.</v>
      </c>
      <c r="E39" s="44" t="str">
        <f t="shared" si="2"/>
        <v>n.c.</v>
      </c>
      <c r="F39" s="44">
        <f t="shared" si="2"/>
        <v>1.4708981963807173</v>
      </c>
    </row>
    <row r="40" spans="1:6" x14ac:dyDescent="0.3">
      <c r="A40" s="16" t="str">
        <f t="shared" si="1"/>
        <v>All other trade parners</v>
      </c>
      <c r="B40" s="44" t="str">
        <f t="shared" si="2"/>
        <v>n.c.</v>
      </c>
      <c r="C40" s="44" t="str">
        <f t="shared" si="2"/>
        <v>n.c.</v>
      </c>
      <c r="D40" s="44" t="str">
        <f t="shared" si="2"/>
        <v>n.c.</v>
      </c>
      <c r="E40" s="44" t="str">
        <f t="shared" si="2"/>
        <v>n.c.</v>
      </c>
      <c r="F40" s="44" t="str">
        <f t="shared" si="2"/>
        <v>n.c.</v>
      </c>
    </row>
    <row r="41" spans="1:6" x14ac:dyDescent="0.3">
      <c r="A41" s="52" t="str">
        <f t="shared" si="1"/>
        <v>Total</v>
      </c>
      <c r="B41" s="44">
        <f t="shared" si="2"/>
        <v>100</v>
      </c>
      <c r="C41" s="44">
        <f t="shared" si="2"/>
        <v>100</v>
      </c>
      <c r="D41" s="44">
        <f t="shared" si="2"/>
        <v>100</v>
      </c>
      <c r="E41" s="44">
        <f t="shared" si="2"/>
        <v>100</v>
      </c>
      <c r="F41" s="44">
        <f t="shared" si="2"/>
        <v>100</v>
      </c>
    </row>
    <row r="42" spans="1:6" x14ac:dyDescent="0.3">
      <c r="A42" t="s">
        <v>149</v>
      </c>
      <c r="B42" s="45"/>
      <c r="C42" s="45"/>
      <c r="D42" s="45"/>
      <c r="E42" s="45"/>
      <c r="F42" s="45"/>
    </row>
    <row r="43" spans="1:6" x14ac:dyDescent="0.3">
      <c r="A43" t="s">
        <v>279</v>
      </c>
    </row>
    <row r="46" spans="1:6" ht="18" thickBot="1" x14ac:dyDescent="0.4">
      <c r="A46" s="25" t="s">
        <v>331</v>
      </c>
    </row>
    <row r="47" spans="1:6" ht="15" thickTop="1" x14ac:dyDescent="0.3">
      <c r="A47" t="s">
        <v>179</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-742</v>
      </c>
      <c r="C49" s="62">
        <f t="shared" ref="C49:E49" si="3">IFERROR(D11-C11,"n.c.")</f>
        <v>1696</v>
      </c>
      <c r="D49" s="62">
        <f t="shared" si="3"/>
        <v>-515</v>
      </c>
      <c r="E49" s="62">
        <f t="shared" si="3"/>
        <v>3370</v>
      </c>
      <c r="F49" s="67">
        <f t="shared" ref="F49:F60" si="4">IFERROR(F11-B11,"n.c.")</f>
        <v>3809</v>
      </c>
    </row>
    <row r="50" spans="1:6" x14ac:dyDescent="0.3">
      <c r="A50" s="17" t="str">
        <f>A31</f>
        <v>Japan</v>
      </c>
      <c r="B50" s="62">
        <f t="shared" ref="B50:E60" si="5">IFERROR(C12-B12,"n.c.")</f>
        <v>-3464</v>
      </c>
      <c r="C50" s="62">
        <f t="shared" si="5"/>
        <v>3322</v>
      </c>
      <c r="D50" s="62">
        <f t="shared" si="5"/>
        <v>-1959</v>
      </c>
      <c r="E50" s="62">
        <f t="shared" si="5"/>
        <v>2681</v>
      </c>
      <c r="F50" s="67">
        <f t="shared" si="4"/>
        <v>580</v>
      </c>
    </row>
    <row r="51" spans="1:6" x14ac:dyDescent="0.3">
      <c r="A51" s="17" t="str">
        <f>A32</f>
        <v>Switzerland</v>
      </c>
      <c r="B51" s="62">
        <f t="shared" si="5"/>
        <v>1399</v>
      </c>
      <c r="C51" s="62">
        <f t="shared" si="5"/>
        <v>3263</v>
      </c>
      <c r="D51" s="62">
        <f t="shared" si="5"/>
        <v>-1744</v>
      </c>
      <c r="E51" s="62">
        <f t="shared" si="5"/>
        <v>-2054</v>
      </c>
      <c r="F51" s="67">
        <f t="shared" si="4"/>
        <v>864</v>
      </c>
    </row>
    <row r="52" spans="1:6" x14ac:dyDescent="0.3">
      <c r="A52" s="17" t="str">
        <f t="shared" ref="A52:A54" si="6">A33</f>
        <v>India</v>
      </c>
      <c r="B52" s="62" t="str">
        <f t="shared" si="5"/>
        <v>n.c.</v>
      </c>
      <c r="C52" s="62" t="str">
        <f t="shared" si="5"/>
        <v>n.c.</v>
      </c>
      <c r="D52" s="62" t="str">
        <f t="shared" si="5"/>
        <v>n.c.</v>
      </c>
      <c r="E52" s="62" t="str">
        <f t="shared" si="5"/>
        <v>n.c.</v>
      </c>
      <c r="F52" s="67" t="str">
        <f t="shared" si="4"/>
        <v>n.c.</v>
      </c>
    </row>
    <row r="53" spans="1:6" x14ac:dyDescent="0.3">
      <c r="A53" s="17" t="str">
        <f t="shared" si="6"/>
        <v>China</v>
      </c>
      <c r="B53" s="62">
        <f t="shared" si="5"/>
        <v>690</v>
      </c>
      <c r="C53" s="62">
        <f t="shared" si="5"/>
        <v>877</v>
      </c>
      <c r="D53" s="62">
        <f t="shared" si="5"/>
        <v>-793</v>
      </c>
      <c r="E53" s="62">
        <f t="shared" si="5"/>
        <v>721</v>
      </c>
      <c r="F53" s="67">
        <f t="shared" si="4"/>
        <v>1495</v>
      </c>
    </row>
    <row r="54" spans="1:6" x14ac:dyDescent="0.3">
      <c r="A54" s="17" t="str">
        <f t="shared" si="6"/>
        <v>United Kingdom</v>
      </c>
      <c r="B54" s="62">
        <f t="shared" si="5"/>
        <v>-667</v>
      </c>
      <c r="C54" s="62">
        <f t="shared" si="5"/>
        <v>126</v>
      </c>
      <c r="D54" s="62">
        <f t="shared" si="5"/>
        <v>-74</v>
      </c>
      <c r="E54" s="62">
        <f t="shared" si="5"/>
        <v>-759</v>
      </c>
      <c r="F54" s="67">
        <f t="shared" si="4"/>
        <v>-1374</v>
      </c>
    </row>
    <row r="55" spans="1:6" x14ac:dyDescent="0.3">
      <c r="A55" s="18" t="str">
        <f t="shared" ref="A55:A60" si="7">A36</f>
        <v>Canada</v>
      </c>
      <c r="B55" s="62" t="str">
        <f t="shared" si="5"/>
        <v>n.c.</v>
      </c>
      <c r="C55" s="62" t="str">
        <f t="shared" si="5"/>
        <v>n.c.</v>
      </c>
      <c r="D55" s="62" t="str">
        <f t="shared" si="5"/>
        <v>n.c.</v>
      </c>
      <c r="E55" s="62">
        <f t="shared" si="5"/>
        <v>392</v>
      </c>
      <c r="F55" s="67">
        <f t="shared" si="4"/>
        <v>291</v>
      </c>
    </row>
    <row r="56" spans="1:6" x14ac:dyDescent="0.3">
      <c r="A56" s="17" t="str">
        <f t="shared" si="7"/>
        <v>Israel</v>
      </c>
      <c r="B56" s="62">
        <f t="shared" si="5"/>
        <v>719</v>
      </c>
      <c r="C56" s="62" t="str">
        <f t="shared" si="5"/>
        <v>n.c.</v>
      </c>
      <c r="D56" s="62" t="str">
        <f t="shared" si="5"/>
        <v>n.c.</v>
      </c>
      <c r="E56" s="62">
        <f t="shared" si="5"/>
        <v>151</v>
      </c>
      <c r="F56" s="67">
        <f t="shared" si="4"/>
        <v>258</v>
      </c>
    </row>
    <row r="57" spans="1:6" x14ac:dyDescent="0.3">
      <c r="A57" s="17" t="str">
        <f t="shared" si="7"/>
        <v>Australia</v>
      </c>
      <c r="B57" s="62">
        <f t="shared" si="5"/>
        <v>329</v>
      </c>
      <c r="C57" s="62">
        <f t="shared" si="5"/>
        <v>-26</v>
      </c>
      <c r="D57" s="62">
        <f t="shared" si="5"/>
        <v>130</v>
      </c>
      <c r="E57" s="62">
        <f t="shared" si="5"/>
        <v>162</v>
      </c>
      <c r="F57" s="67">
        <f t="shared" si="4"/>
        <v>595</v>
      </c>
    </row>
    <row r="58" spans="1:6" x14ac:dyDescent="0.3">
      <c r="A58" s="17" t="str">
        <f t="shared" si="7"/>
        <v>Mexico</v>
      </c>
      <c r="B58" s="62">
        <f t="shared" si="5"/>
        <v>144</v>
      </c>
      <c r="C58" s="62" t="str">
        <f t="shared" si="5"/>
        <v>n.c.</v>
      </c>
      <c r="D58" s="62" t="str">
        <f t="shared" si="5"/>
        <v>n.c.</v>
      </c>
      <c r="E58" s="62" t="str">
        <f t="shared" si="5"/>
        <v>n.c.</v>
      </c>
      <c r="F58" s="67">
        <f t="shared" si="4"/>
        <v>408</v>
      </c>
    </row>
    <row r="59" spans="1:6" x14ac:dyDescent="0.3">
      <c r="A59" s="17" t="str">
        <f t="shared" si="7"/>
        <v>All other trade parners</v>
      </c>
      <c r="B59" s="62" t="str">
        <f t="shared" si="5"/>
        <v>n.c.</v>
      </c>
      <c r="C59" s="62" t="str">
        <f t="shared" si="5"/>
        <v>n.c.</v>
      </c>
      <c r="D59" s="62" t="str">
        <f t="shared" si="5"/>
        <v>n.c.</v>
      </c>
      <c r="E59" s="62" t="str">
        <f t="shared" si="5"/>
        <v>n.c.</v>
      </c>
      <c r="F59" s="67" t="str">
        <f t="shared" si="4"/>
        <v>n.c.</v>
      </c>
    </row>
    <row r="60" spans="1:6" x14ac:dyDescent="0.3">
      <c r="A60" s="51" t="str">
        <f t="shared" si="7"/>
        <v>Total</v>
      </c>
      <c r="B60" s="62">
        <f t="shared" si="5"/>
        <v>3076</v>
      </c>
      <c r="C60" s="62">
        <f t="shared" si="5"/>
        <v>10630</v>
      </c>
      <c r="D60" s="62">
        <f t="shared" si="5"/>
        <v>-8806</v>
      </c>
      <c r="E60" s="62">
        <f t="shared" si="5"/>
        <v>6001</v>
      </c>
      <c r="F60" s="67">
        <f t="shared" si="4"/>
        <v>10901</v>
      </c>
    </row>
    <row r="61" spans="1:6" x14ac:dyDescent="0.3">
      <c r="A61" s="27" t="s">
        <v>149</v>
      </c>
      <c r="B61" s="28"/>
      <c r="C61" s="28"/>
      <c r="D61" s="28"/>
      <c r="E61" s="28"/>
      <c r="F61" s="29"/>
    </row>
    <row r="62" spans="1:6" x14ac:dyDescent="0.3">
      <c r="A62" t="s">
        <v>279</v>
      </c>
    </row>
    <row r="65" spans="1:6" ht="18" thickBot="1" x14ac:dyDescent="0.4">
      <c r="A65" s="25" t="s">
        <v>332</v>
      </c>
    </row>
    <row r="66" spans="1:6" ht="15" thickTop="1" x14ac:dyDescent="0.3">
      <c r="A66" t="s">
        <v>172</v>
      </c>
    </row>
    <row r="67" spans="1:6" x14ac:dyDescent="0.3">
      <c r="A67" s="21" t="s">
        <v>277</v>
      </c>
      <c r="B67" s="22" t="s">
        <v>144</v>
      </c>
      <c r="C67" s="22" t="s">
        <v>145</v>
      </c>
      <c r="D67" s="22" t="s">
        <v>146</v>
      </c>
      <c r="E67" s="22" t="s">
        <v>147</v>
      </c>
      <c r="F67" s="23" t="s">
        <v>148</v>
      </c>
    </row>
    <row r="68" spans="1:6" x14ac:dyDescent="0.3">
      <c r="A68" s="16" t="str">
        <f>A49</f>
        <v>European Union</v>
      </c>
      <c r="B68" s="44">
        <f>IFERROR((C11-B11)/B11*100,"n.c.")</f>
        <v>-4.133244206773619</v>
      </c>
      <c r="C68" s="44">
        <f t="shared" ref="C68:D68" si="8">IFERROR((D11-C11)/C11*100,"n.c.")</f>
        <v>9.8547356188262647</v>
      </c>
      <c r="D68" s="44">
        <f t="shared" si="8"/>
        <v>-2.7240029620226385</v>
      </c>
      <c r="E68" s="44">
        <f>IFERROR((F11-E11)/E11*100,"n.c.")</f>
        <v>18.324180305584253</v>
      </c>
      <c r="F68" s="44">
        <f>IFERROR((F11-B11)/B11*100,"n.c.")</f>
        <v>21.217691622103388</v>
      </c>
    </row>
    <row r="69" spans="1:6" x14ac:dyDescent="0.3">
      <c r="A69" s="17" t="str">
        <f t="shared" ref="A69:A79" si="9">A50</f>
        <v>Japan</v>
      </c>
      <c r="B69" s="44">
        <f t="shared" ref="B69:E79" si="10">IFERROR((C12-B12)/B12*100,"n.c.")</f>
        <v>-36.094612899864543</v>
      </c>
      <c r="C69" s="44">
        <f t="shared" si="10"/>
        <v>54.165987281917495</v>
      </c>
      <c r="D69" s="44">
        <f t="shared" si="10"/>
        <v>-20.719196192490745</v>
      </c>
      <c r="E69" s="44">
        <f t="shared" si="10"/>
        <v>35.765741728922087</v>
      </c>
      <c r="F69" s="44">
        <f t="shared" ref="F69:F79" si="11">IFERROR((F12-B12)/B12*100,"n.c.")</f>
        <v>6.0435552776909454</v>
      </c>
    </row>
    <row r="70" spans="1:6" x14ac:dyDescent="0.3">
      <c r="A70" s="16" t="str">
        <f t="shared" si="9"/>
        <v>Switzerland</v>
      </c>
      <c r="B70" s="44">
        <f t="shared" si="10"/>
        <v>35.96401028277635</v>
      </c>
      <c r="C70" s="44">
        <f t="shared" si="10"/>
        <v>61.694082057099642</v>
      </c>
      <c r="D70" s="44">
        <f t="shared" si="10"/>
        <v>-20.392890551917681</v>
      </c>
      <c r="E70" s="44">
        <f t="shared" si="10"/>
        <v>-30.170387779083431</v>
      </c>
      <c r="F70" s="44">
        <f t="shared" si="11"/>
        <v>22.210796915167094</v>
      </c>
    </row>
    <row r="71" spans="1:6" x14ac:dyDescent="0.3">
      <c r="A71" s="17" t="str">
        <f t="shared" si="9"/>
        <v>India</v>
      </c>
      <c r="B71" s="44" t="str">
        <f t="shared" si="10"/>
        <v>n.c.</v>
      </c>
      <c r="C71" s="44" t="str">
        <f t="shared" si="10"/>
        <v>n.c.</v>
      </c>
      <c r="D71" s="44" t="str">
        <f t="shared" si="10"/>
        <v>n.c.</v>
      </c>
      <c r="E71" s="44" t="str">
        <f t="shared" si="10"/>
        <v>n.c.</v>
      </c>
      <c r="F71" s="44" t="str">
        <f t="shared" si="11"/>
        <v>n.c.</v>
      </c>
    </row>
    <row r="72" spans="1:6" x14ac:dyDescent="0.3">
      <c r="A72" s="16" t="str">
        <f t="shared" si="9"/>
        <v>China</v>
      </c>
      <c r="B72" s="44">
        <f t="shared" si="10"/>
        <v>24.476764810216388</v>
      </c>
      <c r="C72" s="44">
        <f t="shared" si="10"/>
        <v>24.992875463094897</v>
      </c>
      <c r="D72" s="44">
        <f t="shared" si="10"/>
        <v>-18.080255357957135</v>
      </c>
      <c r="E72" s="44">
        <f t="shared" si="10"/>
        <v>20.066796548844977</v>
      </c>
      <c r="F72" s="44">
        <f t="shared" si="11"/>
        <v>53.032990422135505</v>
      </c>
    </row>
    <row r="73" spans="1:6" x14ac:dyDescent="0.3">
      <c r="A73" s="17" t="str">
        <f t="shared" si="9"/>
        <v>United Kingdom</v>
      </c>
      <c r="B73" s="44">
        <f t="shared" si="10"/>
        <v>-11.828338357864869</v>
      </c>
      <c r="C73" s="44">
        <f t="shared" si="10"/>
        <v>2.5341914722445695</v>
      </c>
      <c r="D73" s="44">
        <f t="shared" si="10"/>
        <v>-1.4515496273048254</v>
      </c>
      <c r="E73" s="44">
        <f t="shared" si="10"/>
        <v>-15.107484076433121</v>
      </c>
      <c r="F73" s="44">
        <f t="shared" si="11"/>
        <v>-24.366022344387304</v>
      </c>
    </row>
    <row r="74" spans="1:6" x14ac:dyDescent="0.3">
      <c r="A74" s="16" t="str">
        <f t="shared" si="9"/>
        <v>Canada</v>
      </c>
      <c r="B74" s="44" t="str">
        <f t="shared" si="10"/>
        <v>n.c.</v>
      </c>
      <c r="C74" s="44" t="str">
        <f t="shared" si="10"/>
        <v>n.c.</v>
      </c>
      <c r="D74" s="44" t="str">
        <f t="shared" si="10"/>
        <v>n.c.</v>
      </c>
      <c r="E74" s="44">
        <f t="shared" si="10"/>
        <v>14.280510018214937</v>
      </c>
      <c r="F74" s="44">
        <f t="shared" si="11"/>
        <v>10.224877020379481</v>
      </c>
    </row>
    <row r="75" spans="1:6" x14ac:dyDescent="0.3">
      <c r="A75" s="17" t="str">
        <f t="shared" si="9"/>
        <v>Israel</v>
      </c>
      <c r="B75" s="44">
        <f t="shared" si="10"/>
        <v>31.507449605609118</v>
      </c>
      <c r="C75" s="44" t="str">
        <f t="shared" si="10"/>
        <v>n.c.</v>
      </c>
      <c r="D75" s="44" t="str">
        <f t="shared" si="10"/>
        <v>n.c.</v>
      </c>
      <c r="E75" s="44">
        <f t="shared" si="10"/>
        <v>6.3206362494767685</v>
      </c>
      <c r="F75" s="44">
        <f t="shared" si="11"/>
        <v>11.305872042068362</v>
      </c>
    </row>
    <row r="76" spans="1:6" x14ac:dyDescent="0.3">
      <c r="A76" s="16" t="str">
        <f t="shared" si="9"/>
        <v>Australia</v>
      </c>
      <c r="B76" s="44">
        <f t="shared" si="10"/>
        <v>50.229007633587784</v>
      </c>
      <c r="C76" s="44">
        <f t="shared" si="10"/>
        <v>-2.6422764227642279</v>
      </c>
      <c r="D76" s="44">
        <f t="shared" si="10"/>
        <v>13.569937369519833</v>
      </c>
      <c r="E76" s="44">
        <f t="shared" si="10"/>
        <v>14.88970588235294</v>
      </c>
      <c r="F76" s="44">
        <f t="shared" si="11"/>
        <v>90.839694656488547</v>
      </c>
    </row>
    <row r="77" spans="1:6" x14ac:dyDescent="0.3">
      <c r="A77" s="17" t="str">
        <f t="shared" si="9"/>
        <v>Mexico</v>
      </c>
      <c r="B77" s="44">
        <f t="shared" si="10"/>
        <v>25.307557117750441</v>
      </c>
      <c r="C77" s="44" t="str">
        <f t="shared" si="10"/>
        <v>n.c.</v>
      </c>
      <c r="D77" s="44" t="str">
        <f t="shared" si="10"/>
        <v>n.c.</v>
      </c>
      <c r="E77" s="44" t="str">
        <f t="shared" si="10"/>
        <v>n.c.</v>
      </c>
      <c r="F77" s="44">
        <f t="shared" si="11"/>
        <v>71.704745166959583</v>
      </c>
    </row>
    <row r="78" spans="1:6" x14ac:dyDescent="0.3">
      <c r="A78" s="16" t="str">
        <f t="shared" si="9"/>
        <v>All other trade parners</v>
      </c>
      <c r="B78" s="44" t="str">
        <f t="shared" si="10"/>
        <v>n.c.</v>
      </c>
      <c r="C78" s="44" t="str">
        <f t="shared" si="10"/>
        <v>n.c.</v>
      </c>
      <c r="D78" s="44" t="str">
        <f t="shared" si="10"/>
        <v>n.c.</v>
      </c>
      <c r="E78" s="44" t="str">
        <f t="shared" si="10"/>
        <v>n.c.</v>
      </c>
      <c r="F78" s="44" t="str">
        <f t="shared" si="11"/>
        <v>n.c.</v>
      </c>
    </row>
    <row r="79" spans="1:6" x14ac:dyDescent="0.3">
      <c r="A79" s="51" t="str">
        <f t="shared" si="9"/>
        <v>Total</v>
      </c>
      <c r="B79" s="44">
        <f t="shared" si="10"/>
        <v>5.5402460330325463</v>
      </c>
      <c r="C79" s="44">
        <f t="shared" si="10"/>
        <v>18.140860453606841</v>
      </c>
      <c r="D79" s="44">
        <f t="shared" si="10"/>
        <v>-12.720470336718332</v>
      </c>
      <c r="E79" s="44">
        <f t="shared" si="10"/>
        <v>9.9319772926631469</v>
      </c>
      <c r="F79" s="44">
        <f t="shared" si="11"/>
        <v>19.634012355685236</v>
      </c>
    </row>
    <row r="80" spans="1:6" x14ac:dyDescent="0.3">
      <c r="A80" s="27" t="s">
        <v>149</v>
      </c>
      <c r="B80" s="45"/>
      <c r="C80" s="45"/>
      <c r="D80" s="45"/>
      <c r="E80" s="45"/>
      <c r="F80" s="45"/>
    </row>
    <row r="81" spans="1:11" x14ac:dyDescent="0.3">
      <c r="A81" t="s">
        <v>279</v>
      </c>
    </row>
    <row r="84" spans="1:11" x14ac:dyDescent="0.3">
      <c r="A84" s="15" t="s">
        <v>333</v>
      </c>
      <c r="B84" s="14"/>
      <c r="C84" s="14"/>
      <c r="D84" s="14"/>
      <c r="E84" s="14"/>
      <c r="F84" s="14"/>
      <c r="G84" s="14"/>
      <c r="H84" s="14"/>
      <c r="I84" s="14"/>
      <c r="J84" s="14"/>
      <c r="K84" s="14"/>
    </row>
    <row r="86" spans="1:11" ht="18" thickBot="1" x14ac:dyDescent="0.4">
      <c r="A86" s="25" t="s">
        <v>334</v>
      </c>
    </row>
    <row r="87" spans="1:11" ht="15" thickTop="1" x14ac:dyDescent="0.3">
      <c r="A87" t="s">
        <v>168</v>
      </c>
    </row>
    <row r="88" spans="1:11" x14ac:dyDescent="0.3">
      <c r="A88" s="21" t="s">
        <v>277</v>
      </c>
      <c r="B88" s="22" t="s">
        <v>89</v>
      </c>
      <c r="C88" s="22" t="s">
        <v>90</v>
      </c>
      <c r="D88" s="23" t="s">
        <v>91</v>
      </c>
      <c r="E88" s="23" t="s">
        <v>92</v>
      </c>
      <c r="F88" s="23" t="s">
        <v>129</v>
      </c>
    </row>
    <row r="89" spans="1:11" x14ac:dyDescent="0.3">
      <c r="A89" s="16" t="s">
        <v>158</v>
      </c>
      <c r="B89" s="12">
        <v>38193</v>
      </c>
      <c r="C89" s="12">
        <v>45704</v>
      </c>
      <c r="D89" s="12">
        <v>58196</v>
      </c>
      <c r="E89" s="12">
        <v>55502</v>
      </c>
      <c r="F89" s="19">
        <v>64385</v>
      </c>
    </row>
    <row r="90" spans="1:11" ht="17.399999999999999" customHeight="1" x14ac:dyDescent="0.3">
      <c r="A90" s="17" t="s">
        <v>25</v>
      </c>
      <c r="B90" s="13">
        <v>21081</v>
      </c>
      <c r="C90" s="13">
        <v>26033</v>
      </c>
      <c r="D90" s="13">
        <v>27985</v>
      </c>
      <c r="E90" s="13">
        <v>27232</v>
      </c>
      <c r="F90" s="20">
        <v>30803</v>
      </c>
    </row>
    <row r="91" spans="1:11" ht="17.399999999999999" customHeight="1" x14ac:dyDescent="0.3">
      <c r="A91" s="16" t="s">
        <v>35</v>
      </c>
      <c r="B91" s="12">
        <v>12234</v>
      </c>
      <c r="C91" s="12">
        <v>13201</v>
      </c>
      <c r="D91" s="12">
        <v>14657</v>
      </c>
      <c r="E91" s="61" t="s">
        <v>169</v>
      </c>
      <c r="F91" s="19">
        <v>14673</v>
      </c>
    </row>
    <row r="92" spans="1:11" ht="17.399999999999999" customHeight="1" x14ac:dyDescent="0.3">
      <c r="A92" s="17" t="s">
        <v>72</v>
      </c>
      <c r="B92" s="13">
        <v>3350</v>
      </c>
      <c r="C92" s="13">
        <v>5095</v>
      </c>
      <c r="D92" s="13">
        <v>5803</v>
      </c>
      <c r="E92" s="13">
        <v>5753</v>
      </c>
      <c r="F92" s="20">
        <v>6294</v>
      </c>
    </row>
    <row r="93" spans="1:11" ht="17.399999999999999" customHeight="1" x14ac:dyDescent="0.3">
      <c r="A93" s="17" t="s">
        <v>29</v>
      </c>
      <c r="B93" s="13">
        <v>7128</v>
      </c>
      <c r="C93" s="13">
        <v>7516</v>
      </c>
      <c r="D93" s="13">
        <v>7512</v>
      </c>
      <c r="E93" s="13">
        <v>7213</v>
      </c>
      <c r="F93" s="20">
        <v>5804</v>
      </c>
    </row>
    <row r="94" spans="1:11" x14ac:dyDescent="0.3">
      <c r="A94" s="17" t="s">
        <v>33</v>
      </c>
      <c r="B94" s="13">
        <v>5174</v>
      </c>
      <c r="C94" s="13">
        <v>4962</v>
      </c>
      <c r="D94" s="13">
        <v>4543</v>
      </c>
      <c r="E94" s="62" t="s">
        <v>169</v>
      </c>
      <c r="F94" s="20">
        <v>4621</v>
      </c>
    </row>
    <row r="95" spans="1:11" x14ac:dyDescent="0.3">
      <c r="A95" s="18" t="s">
        <v>22</v>
      </c>
      <c r="B95" s="61" t="s">
        <v>169</v>
      </c>
      <c r="C95" s="61" t="s">
        <v>169</v>
      </c>
      <c r="D95" s="13">
        <v>2880</v>
      </c>
      <c r="E95" s="13">
        <v>3187</v>
      </c>
      <c r="F95" s="20">
        <v>3084</v>
      </c>
    </row>
    <row r="96" spans="1:11" x14ac:dyDescent="0.3">
      <c r="A96" s="17" t="s">
        <v>37</v>
      </c>
      <c r="B96" s="13">
        <v>3107</v>
      </c>
      <c r="C96" s="13">
        <v>3328</v>
      </c>
      <c r="D96" s="13">
        <v>3181</v>
      </c>
      <c r="E96" s="62" t="s">
        <v>169</v>
      </c>
      <c r="F96" s="20">
        <v>2466</v>
      </c>
    </row>
    <row r="97" spans="1:6" x14ac:dyDescent="0.3">
      <c r="A97" s="17" t="s">
        <v>27</v>
      </c>
      <c r="B97" s="13">
        <v>973</v>
      </c>
      <c r="C97" s="61" t="s">
        <v>169</v>
      </c>
      <c r="D97" s="61" t="s">
        <v>169</v>
      </c>
      <c r="E97" s="13">
        <v>1626</v>
      </c>
      <c r="F97" s="61" t="s">
        <v>169</v>
      </c>
    </row>
    <row r="98" spans="1:6" x14ac:dyDescent="0.3">
      <c r="A98" s="17" t="s">
        <v>31</v>
      </c>
      <c r="B98" s="13">
        <v>1278</v>
      </c>
      <c r="C98" s="13">
        <v>1572</v>
      </c>
      <c r="D98" s="13">
        <v>1881</v>
      </c>
      <c r="E98" s="13">
        <v>1855</v>
      </c>
      <c r="F98" s="20">
        <v>1055</v>
      </c>
    </row>
    <row r="99" spans="1:6" x14ac:dyDescent="0.3">
      <c r="A99" s="17" t="s">
        <v>278</v>
      </c>
      <c r="B99" s="61" t="s">
        <v>169</v>
      </c>
      <c r="C99" s="61" t="s">
        <v>169</v>
      </c>
      <c r="D99" s="61" t="s">
        <v>169</v>
      </c>
      <c r="E99" s="61" t="s">
        <v>169</v>
      </c>
      <c r="F99" s="61" t="s">
        <v>169</v>
      </c>
    </row>
    <row r="100" spans="1:6" x14ac:dyDescent="0.3">
      <c r="A100" s="51" t="s">
        <v>77</v>
      </c>
      <c r="B100" s="28">
        <v>105331</v>
      </c>
      <c r="C100" s="28">
        <v>122234</v>
      </c>
      <c r="D100" s="28">
        <v>138008</v>
      </c>
      <c r="E100" s="28">
        <v>132042</v>
      </c>
      <c r="F100" s="29">
        <v>142637</v>
      </c>
    </row>
    <row r="101" spans="1:6" x14ac:dyDescent="0.3">
      <c r="A101" s="27" t="s">
        <v>149</v>
      </c>
      <c r="B101" s="28"/>
      <c r="C101" s="28"/>
      <c r="D101" s="28"/>
      <c r="E101" s="28"/>
      <c r="F101" s="29"/>
    </row>
    <row r="102" spans="1:6" x14ac:dyDescent="0.3">
      <c r="A102" t="s">
        <v>279</v>
      </c>
    </row>
    <row r="105" spans="1:6" ht="18" thickBot="1" x14ac:dyDescent="0.4">
      <c r="A105" s="25" t="s">
        <v>335</v>
      </c>
    </row>
    <row r="106" spans="1:6" ht="15" thickTop="1" x14ac:dyDescent="0.3">
      <c r="A106" t="s">
        <v>172</v>
      </c>
    </row>
    <row r="107" spans="1:6" x14ac:dyDescent="0.3">
      <c r="A107" s="21" t="s">
        <v>277</v>
      </c>
      <c r="B107" s="22" t="s">
        <v>89</v>
      </c>
      <c r="C107" s="22" t="s">
        <v>90</v>
      </c>
      <c r="D107" s="22" t="s">
        <v>91</v>
      </c>
      <c r="E107" s="23" t="s">
        <v>92</v>
      </c>
      <c r="F107" s="23" t="s">
        <v>129</v>
      </c>
    </row>
    <row r="108" spans="1:6" x14ac:dyDescent="0.3">
      <c r="A108" s="17" t="str">
        <f>A89</f>
        <v>European Union</v>
      </c>
      <c r="B108" s="44">
        <f>IFERROR(B89/B$100*100,"n.c.")</f>
        <v>36.259980442604736</v>
      </c>
      <c r="C108" s="44">
        <f t="shared" ref="C108:F108" si="12">IFERROR(C89/C$100*100,"n.c.")</f>
        <v>37.39057872605003</v>
      </c>
      <c r="D108" s="44">
        <f t="shared" si="12"/>
        <v>42.16856993797461</v>
      </c>
      <c r="E108" s="44">
        <f t="shared" si="12"/>
        <v>42.033595371169781</v>
      </c>
      <c r="F108" s="44">
        <f t="shared" si="12"/>
        <v>45.139059290366454</v>
      </c>
    </row>
    <row r="109" spans="1:6" x14ac:dyDescent="0.3">
      <c r="A109" s="17" t="str">
        <f t="shared" ref="A109:A119" si="13">A90</f>
        <v>Switzerland</v>
      </c>
      <c r="B109" s="44">
        <f t="shared" ref="B109:F119" si="14">IFERROR(B90/B$100*100,"n.c.")</f>
        <v>20.014050944166485</v>
      </c>
      <c r="C109" s="44">
        <f t="shared" si="14"/>
        <v>21.297674951322872</v>
      </c>
      <c r="D109" s="44">
        <f t="shared" si="14"/>
        <v>20.277809982030025</v>
      </c>
      <c r="E109" s="44">
        <f t="shared" si="14"/>
        <v>20.623740930915922</v>
      </c>
      <c r="F109" s="44">
        <f t="shared" si="14"/>
        <v>21.595378478234963</v>
      </c>
    </row>
    <row r="110" spans="1:6" x14ac:dyDescent="0.3">
      <c r="A110" s="17" t="str">
        <f t="shared" si="13"/>
        <v>Singapore</v>
      </c>
      <c r="B110" s="44">
        <f t="shared" si="14"/>
        <v>11.614814252214448</v>
      </c>
      <c r="C110" s="44">
        <f t="shared" si="14"/>
        <v>10.799777475988677</v>
      </c>
      <c r="D110" s="44">
        <f t="shared" si="14"/>
        <v>10.620398817459858</v>
      </c>
      <c r="E110" s="44" t="str">
        <f t="shared" si="14"/>
        <v>n.c.</v>
      </c>
      <c r="F110" s="44">
        <f t="shared" si="14"/>
        <v>10.28695219332992</v>
      </c>
    </row>
    <row r="111" spans="1:6" x14ac:dyDescent="0.3">
      <c r="A111" s="17" t="str">
        <f t="shared" si="13"/>
        <v>United Kingdom</v>
      </c>
      <c r="B111" s="44">
        <f t="shared" si="14"/>
        <v>3.1804501998461991</v>
      </c>
      <c r="C111" s="44">
        <f t="shared" si="14"/>
        <v>4.1682346973837072</v>
      </c>
      <c r="D111" s="44">
        <f t="shared" si="14"/>
        <v>4.2048287055822851</v>
      </c>
      <c r="E111" s="44">
        <f t="shared" si="14"/>
        <v>4.3569470320049684</v>
      </c>
      <c r="F111" s="44">
        <f t="shared" si="14"/>
        <v>4.412599816316944</v>
      </c>
    </row>
    <row r="112" spans="1:6" x14ac:dyDescent="0.3">
      <c r="A112" s="17" t="str">
        <f t="shared" si="13"/>
        <v>Japan</v>
      </c>
      <c r="B112" s="44">
        <f t="shared" si="14"/>
        <v>6.7672385147772252</v>
      </c>
      <c r="C112" s="44">
        <f t="shared" si="14"/>
        <v>6.1488620187509202</v>
      </c>
      <c r="D112" s="44">
        <f t="shared" si="14"/>
        <v>5.4431627152049158</v>
      </c>
      <c r="E112" s="44">
        <f t="shared" si="14"/>
        <v>5.4626558216325112</v>
      </c>
      <c r="F112" s="44">
        <f t="shared" si="14"/>
        <v>4.0690704375442559</v>
      </c>
    </row>
    <row r="113" spans="1:6" x14ac:dyDescent="0.3">
      <c r="A113" s="17" t="str">
        <f t="shared" si="13"/>
        <v>China</v>
      </c>
      <c r="B113" s="44">
        <f t="shared" si="14"/>
        <v>4.9121341295535021</v>
      </c>
      <c r="C113" s="44">
        <f t="shared" si="14"/>
        <v>4.0594270006708442</v>
      </c>
      <c r="D113" s="44">
        <f t="shared" si="14"/>
        <v>3.2918381543098949</v>
      </c>
      <c r="E113" s="44" t="str">
        <f t="shared" si="14"/>
        <v>n.c.</v>
      </c>
      <c r="F113" s="44">
        <f t="shared" si="14"/>
        <v>3.2396923659359076</v>
      </c>
    </row>
    <row r="114" spans="1:6" x14ac:dyDescent="0.3">
      <c r="A114" s="17" t="str">
        <f t="shared" si="13"/>
        <v>Canada</v>
      </c>
      <c r="B114" s="44" t="str">
        <f t="shared" si="14"/>
        <v>n.c.</v>
      </c>
      <c r="C114" s="44" t="str">
        <f t="shared" si="14"/>
        <v>n.c.</v>
      </c>
      <c r="D114" s="44">
        <f t="shared" si="14"/>
        <v>2.0868355457654628</v>
      </c>
      <c r="E114" s="44">
        <f t="shared" si="14"/>
        <v>2.4136259674951912</v>
      </c>
      <c r="F114" s="44">
        <f t="shared" si="14"/>
        <v>2.1621318451734122</v>
      </c>
    </row>
    <row r="115" spans="1:6" x14ac:dyDescent="0.3">
      <c r="A115" s="17" t="str">
        <f t="shared" si="13"/>
        <v>South Korea</v>
      </c>
      <c r="B115" s="44">
        <f t="shared" si="14"/>
        <v>2.9497488868424302</v>
      </c>
      <c r="C115" s="44">
        <f t="shared" si="14"/>
        <v>2.7226467267699657</v>
      </c>
      <c r="D115" s="44">
        <f t="shared" si="14"/>
        <v>2.3049388441249783</v>
      </c>
      <c r="E115" s="44" t="str">
        <f t="shared" si="14"/>
        <v>n.c.</v>
      </c>
      <c r="F115" s="44">
        <f t="shared" si="14"/>
        <v>1.7288641797009192</v>
      </c>
    </row>
    <row r="116" spans="1:6" x14ac:dyDescent="0.3">
      <c r="A116" s="17" t="str">
        <f t="shared" si="13"/>
        <v>Mexico</v>
      </c>
      <c r="B116" s="44">
        <f t="shared" si="14"/>
        <v>0.92375464013443342</v>
      </c>
      <c r="C116" s="44" t="str">
        <f t="shared" si="14"/>
        <v>n.c.</v>
      </c>
      <c r="D116" s="44" t="str">
        <f t="shared" si="14"/>
        <v>n.c.</v>
      </c>
      <c r="E116" s="44">
        <f t="shared" si="14"/>
        <v>1.2314263643386196</v>
      </c>
      <c r="F116" s="44" t="str">
        <f t="shared" si="14"/>
        <v>n.c.</v>
      </c>
    </row>
    <row r="117" spans="1:6" x14ac:dyDescent="0.3">
      <c r="A117" s="17" t="str">
        <f t="shared" si="13"/>
        <v>India</v>
      </c>
      <c r="B117" s="44">
        <f t="shared" si="14"/>
        <v>1.213318016538341</v>
      </c>
      <c r="C117" s="44">
        <f t="shared" si="14"/>
        <v>1.2860578889670631</v>
      </c>
      <c r="D117" s="44">
        <f t="shared" si="14"/>
        <v>1.362964465828068</v>
      </c>
      <c r="E117" s="44">
        <f t="shared" si="14"/>
        <v>1.4048560306569122</v>
      </c>
      <c r="F117" s="44">
        <f t="shared" si="14"/>
        <v>0.7396397849085441</v>
      </c>
    </row>
    <row r="118" spans="1:6" x14ac:dyDescent="0.3">
      <c r="A118" s="17" t="str">
        <f t="shared" si="13"/>
        <v>All other trade parners</v>
      </c>
      <c r="B118" s="44" t="str">
        <f t="shared" si="14"/>
        <v>n.c.</v>
      </c>
      <c r="C118" s="44" t="str">
        <f t="shared" si="14"/>
        <v>n.c.</v>
      </c>
      <c r="D118" s="44" t="str">
        <f t="shared" si="14"/>
        <v>n.c.</v>
      </c>
      <c r="E118" s="44" t="str">
        <f t="shared" si="14"/>
        <v>n.c.</v>
      </c>
      <c r="F118" s="44" t="str">
        <f t="shared" si="14"/>
        <v>n.c.</v>
      </c>
    </row>
    <row r="119" spans="1:6" x14ac:dyDescent="0.3">
      <c r="A119" s="51" t="str">
        <f t="shared" si="13"/>
        <v>Total</v>
      </c>
      <c r="B119" s="44">
        <f t="shared" si="14"/>
        <v>100</v>
      </c>
      <c r="C119" s="44">
        <f t="shared" si="14"/>
        <v>100</v>
      </c>
      <c r="D119" s="44">
        <f t="shared" si="14"/>
        <v>100</v>
      </c>
      <c r="E119" s="44">
        <f t="shared" si="14"/>
        <v>100</v>
      </c>
      <c r="F119" s="44">
        <f t="shared" si="14"/>
        <v>100</v>
      </c>
    </row>
    <row r="120" spans="1:6" x14ac:dyDescent="0.3">
      <c r="A120" s="27" t="s">
        <v>149</v>
      </c>
      <c r="B120" s="57"/>
      <c r="C120" s="57"/>
      <c r="D120" s="57"/>
      <c r="E120" s="57"/>
      <c r="F120" s="58"/>
    </row>
    <row r="121" spans="1:6" x14ac:dyDescent="0.3">
      <c r="A121" t="s">
        <v>279</v>
      </c>
    </row>
    <row r="124" spans="1:6" ht="18" thickBot="1" x14ac:dyDescent="0.4">
      <c r="A124" s="25" t="s">
        <v>336</v>
      </c>
    </row>
    <row r="125" spans="1:6" ht="15" thickTop="1" x14ac:dyDescent="0.3">
      <c r="A125" t="s">
        <v>179</v>
      </c>
    </row>
    <row r="126" spans="1:6" x14ac:dyDescent="0.3">
      <c r="A126" s="21" t="s">
        <v>277</v>
      </c>
      <c r="B126" s="22" t="s">
        <v>144</v>
      </c>
      <c r="C126" s="22" t="s">
        <v>145</v>
      </c>
      <c r="D126" s="22" t="s">
        <v>146</v>
      </c>
      <c r="E126" s="22" t="s">
        <v>147</v>
      </c>
      <c r="F126" s="23" t="s">
        <v>148</v>
      </c>
    </row>
    <row r="127" spans="1:6" x14ac:dyDescent="0.3">
      <c r="A127" s="16" t="str">
        <f>A108</f>
        <v>European Union</v>
      </c>
      <c r="B127" s="62">
        <f t="shared" ref="B127:E138" si="15">IFERROR(C89-B89,"n.c.")</f>
        <v>7511</v>
      </c>
      <c r="C127" s="62">
        <f t="shared" si="15"/>
        <v>12492</v>
      </c>
      <c r="D127" s="62">
        <f t="shared" si="15"/>
        <v>-2694</v>
      </c>
      <c r="E127" s="62">
        <f t="shared" si="15"/>
        <v>8883</v>
      </c>
      <c r="F127" s="67">
        <f t="shared" ref="F127:F138" si="16">IFERROR(F89-B89,"n.c.")</f>
        <v>26192</v>
      </c>
    </row>
    <row r="128" spans="1:6" x14ac:dyDescent="0.3">
      <c r="A128" s="17" t="str">
        <f t="shared" ref="A128:A138" si="17">A109</f>
        <v>Switzerland</v>
      </c>
      <c r="B128" s="62">
        <f t="shared" si="15"/>
        <v>4952</v>
      </c>
      <c r="C128" s="62">
        <f t="shared" si="15"/>
        <v>1952</v>
      </c>
      <c r="D128" s="62">
        <f t="shared" si="15"/>
        <v>-753</v>
      </c>
      <c r="E128" s="62">
        <f t="shared" si="15"/>
        <v>3571</v>
      </c>
      <c r="F128" s="67">
        <f t="shared" si="16"/>
        <v>9722</v>
      </c>
    </row>
    <row r="129" spans="1:6" x14ac:dyDescent="0.3">
      <c r="A129" s="16" t="str">
        <f t="shared" si="17"/>
        <v>Singapore</v>
      </c>
      <c r="B129" s="62">
        <f t="shared" si="15"/>
        <v>967</v>
      </c>
      <c r="C129" s="62">
        <f t="shared" si="15"/>
        <v>1456</v>
      </c>
      <c r="D129" s="62" t="str">
        <f t="shared" si="15"/>
        <v>n.c.</v>
      </c>
      <c r="E129" s="62" t="str">
        <f t="shared" si="15"/>
        <v>n.c.</v>
      </c>
      <c r="F129" s="67">
        <f t="shared" si="16"/>
        <v>2439</v>
      </c>
    </row>
    <row r="130" spans="1:6" x14ac:dyDescent="0.3">
      <c r="A130" s="17" t="str">
        <f t="shared" si="17"/>
        <v>United Kingdom</v>
      </c>
      <c r="B130" s="62">
        <f t="shared" si="15"/>
        <v>1745</v>
      </c>
      <c r="C130" s="62">
        <f t="shared" si="15"/>
        <v>708</v>
      </c>
      <c r="D130" s="62">
        <f t="shared" si="15"/>
        <v>-50</v>
      </c>
      <c r="E130" s="62">
        <f t="shared" si="15"/>
        <v>541</v>
      </c>
      <c r="F130" s="67">
        <f t="shared" si="16"/>
        <v>2944</v>
      </c>
    </row>
    <row r="131" spans="1:6" x14ac:dyDescent="0.3">
      <c r="A131" s="17" t="str">
        <f t="shared" si="17"/>
        <v>Japan</v>
      </c>
      <c r="B131" s="62">
        <f t="shared" si="15"/>
        <v>388</v>
      </c>
      <c r="C131" s="62">
        <f t="shared" si="15"/>
        <v>-4</v>
      </c>
      <c r="D131" s="62">
        <f t="shared" si="15"/>
        <v>-299</v>
      </c>
      <c r="E131" s="62">
        <f t="shared" si="15"/>
        <v>-1409</v>
      </c>
      <c r="F131" s="67">
        <f t="shared" si="16"/>
        <v>-1324</v>
      </c>
    </row>
    <row r="132" spans="1:6" x14ac:dyDescent="0.3">
      <c r="A132" s="17" t="str">
        <f t="shared" si="17"/>
        <v>China</v>
      </c>
      <c r="B132" s="62">
        <f t="shared" si="15"/>
        <v>-212</v>
      </c>
      <c r="C132" s="62">
        <f t="shared" si="15"/>
        <v>-419</v>
      </c>
      <c r="D132" s="62" t="str">
        <f t="shared" si="15"/>
        <v>n.c.</v>
      </c>
      <c r="E132" s="62" t="str">
        <f t="shared" si="15"/>
        <v>n.c.</v>
      </c>
      <c r="F132" s="67">
        <f t="shared" si="16"/>
        <v>-553</v>
      </c>
    </row>
    <row r="133" spans="1:6" x14ac:dyDescent="0.3">
      <c r="A133" s="18" t="str">
        <f t="shared" si="17"/>
        <v>Canada</v>
      </c>
      <c r="B133" s="62" t="str">
        <f t="shared" si="15"/>
        <v>n.c.</v>
      </c>
      <c r="C133" s="62" t="str">
        <f t="shared" si="15"/>
        <v>n.c.</v>
      </c>
      <c r="D133" s="62">
        <f t="shared" si="15"/>
        <v>307</v>
      </c>
      <c r="E133" s="62">
        <f t="shared" si="15"/>
        <v>-103</v>
      </c>
      <c r="F133" s="67" t="str">
        <f t="shared" si="16"/>
        <v>n.c.</v>
      </c>
    </row>
    <row r="134" spans="1:6" x14ac:dyDescent="0.3">
      <c r="A134" s="17" t="str">
        <f t="shared" si="17"/>
        <v>South Korea</v>
      </c>
      <c r="B134" s="62">
        <f t="shared" si="15"/>
        <v>221</v>
      </c>
      <c r="C134" s="62">
        <f t="shared" si="15"/>
        <v>-147</v>
      </c>
      <c r="D134" s="62" t="str">
        <f t="shared" si="15"/>
        <v>n.c.</v>
      </c>
      <c r="E134" s="62" t="str">
        <f t="shared" si="15"/>
        <v>n.c.</v>
      </c>
      <c r="F134" s="67">
        <f t="shared" si="16"/>
        <v>-641</v>
      </c>
    </row>
    <row r="135" spans="1:6" x14ac:dyDescent="0.3">
      <c r="A135" s="17" t="str">
        <f t="shared" si="17"/>
        <v>Mexico</v>
      </c>
      <c r="B135" s="62" t="str">
        <f t="shared" si="15"/>
        <v>n.c.</v>
      </c>
      <c r="C135" s="62" t="str">
        <f t="shared" si="15"/>
        <v>n.c.</v>
      </c>
      <c r="D135" s="62" t="str">
        <f t="shared" si="15"/>
        <v>n.c.</v>
      </c>
      <c r="E135" s="62" t="str">
        <f t="shared" si="15"/>
        <v>n.c.</v>
      </c>
      <c r="F135" s="67" t="str">
        <f t="shared" si="16"/>
        <v>n.c.</v>
      </c>
    </row>
    <row r="136" spans="1:6" x14ac:dyDescent="0.3">
      <c r="A136" s="17" t="str">
        <f t="shared" si="17"/>
        <v>India</v>
      </c>
      <c r="B136" s="62">
        <f t="shared" si="15"/>
        <v>294</v>
      </c>
      <c r="C136" s="62">
        <f t="shared" si="15"/>
        <v>309</v>
      </c>
      <c r="D136" s="62">
        <f t="shared" si="15"/>
        <v>-26</v>
      </c>
      <c r="E136" s="62">
        <f t="shared" si="15"/>
        <v>-800</v>
      </c>
      <c r="F136" s="67">
        <f t="shared" si="16"/>
        <v>-223</v>
      </c>
    </row>
    <row r="137" spans="1:6" x14ac:dyDescent="0.3">
      <c r="A137" s="17" t="str">
        <f t="shared" si="17"/>
        <v>All other trade parners</v>
      </c>
      <c r="B137" s="62" t="str">
        <f t="shared" si="15"/>
        <v>n.c.</v>
      </c>
      <c r="C137" s="62" t="str">
        <f t="shared" si="15"/>
        <v>n.c.</v>
      </c>
      <c r="D137" s="62" t="str">
        <f t="shared" si="15"/>
        <v>n.c.</v>
      </c>
      <c r="E137" s="62" t="str">
        <f t="shared" si="15"/>
        <v>n.c.</v>
      </c>
      <c r="F137" s="67" t="str">
        <f t="shared" si="16"/>
        <v>n.c.</v>
      </c>
    </row>
    <row r="138" spans="1:6" x14ac:dyDescent="0.3">
      <c r="A138" s="51" t="str">
        <f t="shared" si="17"/>
        <v>Total</v>
      </c>
      <c r="B138" s="62">
        <f t="shared" si="15"/>
        <v>16903</v>
      </c>
      <c r="C138" s="62">
        <f t="shared" si="15"/>
        <v>15774</v>
      </c>
      <c r="D138" s="62">
        <f t="shared" si="15"/>
        <v>-5966</v>
      </c>
      <c r="E138" s="62">
        <f t="shared" si="15"/>
        <v>10595</v>
      </c>
      <c r="F138" s="67">
        <f t="shared" si="16"/>
        <v>37306</v>
      </c>
    </row>
    <row r="139" spans="1:6" x14ac:dyDescent="0.3">
      <c r="A139" s="27" t="s">
        <v>149</v>
      </c>
      <c r="B139" s="28"/>
      <c r="C139" s="28"/>
      <c r="D139" s="28"/>
      <c r="E139" s="28"/>
      <c r="F139" s="29"/>
    </row>
    <row r="140" spans="1:6" x14ac:dyDescent="0.3">
      <c r="A140" t="s">
        <v>279</v>
      </c>
    </row>
    <row r="143" spans="1:6" ht="18" thickBot="1" x14ac:dyDescent="0.4">
      <c r="A143" s="25" t="s">
        <v>337</v>
      </c>
    </row>
    <row r="144" spans="1:6" ht="15" thickTop="1" x14ac:dyDescent="0.3">
      <c r="A144" t="s">
        <v>172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19.665907365223994</v>
      </c>
      <c r="C146" s="44">
        <f t="shared" ref="C146:E146" si="18">IFERROR((D89-C89)/C89*100,"n.c.")</f>
        <v>27.332399789952738</v>
      </c>
      <c r="D146" s="44">
        <f t="shared" si="18"/>
        <v>-4.6291841363667601</v>
      </c>
      <c r="E146" s="44">
        <f t="shared" si="18"/>
        <v>16.00482865482325</v>
      </c>
      <c r="F146" s="44">
        <f>IFERROR((F89-B89)/B89*100,"n.c.")</f>
        <v>68.57801167753253</v>
      </c>
    </row>
    <row r="147" spans="1:6" x14ac:dyDescent="0.3">
      <c r="A147" s="17" t="str">
        <f t="shared" ref="A147:A157" si="19">A128</f>
        <v>Switzerland</v>
      </c>
      <c r="B147" s="44">
        <f t="shared" ref="B147:E157" si="20">IFERROR((C90-B90)/B90*100,"n.c.")</f>
        <v>23.490346757743939</v>
      </c>
      <c r="C147" s="44">
        <f t="shared" si="20"/>
        <v>7.4981753927707144</v>
      </c>
      <c r="D147" s="44">
        <f t="shared" si="20"/>
        <v>-2.6907271752724675</v>
      </c>
      <c r="E147" s="44">
        <f t="shared" si="20"/>
        <v>13.1132491186839</v>
      </c>
      <c r="F147" s="44">
        <f t="shared" ref="F147:F157" si="21">IFERROR((F90-B90)/B90*100,"n.c.")</f>
        <v>46.117356861628956</v>
      </c>
    </row>
    <row r="148" spans="1:6" x14ac:dyDescent="0.3">
      <c r="A148" s="17" t="str">
        <f t="shared" si="19"/>
        <v>Singapore</v>
      </c>
      <c r="B148" s="44">
        <f t="shared" si="20"/>
        <v>7.9042014059179335</v>
      </c>
      <c r="C148" s="44">
        <f t="shared" si="20"/>
        <v>11.029467464586016</v>
      </c>
      <c r="D148" s="44" t="str">
        <f t="shared" si="20"/>
        <v>n.c.</v>
      </c>
      <c r="E148" s="44" t="str">
        <f t="shared" si="20"/>
        <v>n.c.</v>
      </c>
      <c r="F148" s="44">
        <f t="shared" si="21"/>
        <v>19.936243256498283</v>
      </c>
    </row>
    <row r="149" spans="1:6" x14ac:dyDescent="0.3">
      <c r="A149" s="17" t="str">
        <f t="shared" si="19"/>
        <v>United Kingdom</v>
      </c>
      <c r="B149" s="44">
        <f t="shared" si="20"/>
        <v>52.089552238805972</v>
      </c>
      <c r="C149" s="44">
        <f t="shared" si="20"/>
        <v>13.895976447497546</v>
      </c>
      <c r="D149" s="44">
        <f t="shared" si="20"/>
        <v>-0.86162329829398598</v>
      </c>
      <c r="E149" s="44">
        <f t="shared" si="20"/>
        <v>9.4037893273074928</v>
      </c>
      <c r="F149" s="44">
        <f t="shared" si="21"/>
        <v>87.880597014925371</v>
      </c>
    </row>
    <row r="150" spans="1:6" x14ac:dyDescent="0.3">
      <c r="A150" s="17" t="str">
        <f t="shared" si="19"/>
        <v>Japan</v>
      </c>
      <c r="B150" s="44">
        <f t="shared" si="20"/>
        <v>5.4433221099887765</v>
      </c>
      <c r="C150" s="44">
        <f t="shared" si="20"/>
        <v>-5.3219797764768491E-2</v>
      </c>
      <c r="D150" s="44">
        <f t="shared" si="20"/>
        <v>-3.9802981895633653</v>
      </c>
      <c r="E150" s="44">
        <f t="shared" si="20"/>
        <v>-19.534174407320116</v>
      </c>
      <c r="F150" s="44">
        <f t="shared" si="21"/>
        <v>-18.574635241301905</v>
      </c>
    </row>
    <row r="151" spans="1:6" x14ac:dyDescent="0.3">
      <c r="A151" s="17" t="str">
        <f t="shared" si="19"/>
        <v>China</v>
      </c>
      <c r="B151" s="44">
        <f t="shared" si="20"/>
        <v>-4.097410127560881</v>
      </c>
      <c r="C151" s="44">
        <f t="shared" si="20"/>
        <v>-8.4441757355904876</v>
      </c>
      <c r="D151" s="44" t="str">
        <f t="shared" si="20"/>
        <v>n.c.</v>
      </c>
      <c r="E151" s="44" t="str">
        <f t="shared" si="20"/>
        <v>n.c.</v>
      </c>
      <c r="F151" s="44">
        <f t="shared" si="21"/>
        <v>-10.688055662930035</v>
      </c>
    </row>
    <row r="152" spans="1:6" x14ac:dyDescent="0.3">
      <c r="A152" s="17" t="str">
        <f t="shared" si="19"/>
        <v>Canada</v>
      </c>
      <c r="B152" s="44" t="str">
        <f t="shared" si="20"/>
        <v>n.c.</v>
      </c>
      <c r="C152" s="44" t="str">
        <f t="shared" si="20"/>
        <v>n.c.</v>
      </c>
      <c r="D152" s="44">
        <f t="shared" si="20"/>
        <v>10.659722222222221</v>
      </c>
      <c r="E152" s="44">
        <f t="shared" si="20"/>
        <v>-3.2318795105114524</v>
      </c>
      <c r="F152" s="44" t="str">
        <f t="shared" si="21"/>
        <v>n.c.</v>
      </c>
    </row>
    <row r="153" spans="1:6" x14ac:dyDescent="0.3">
      <c r="A153" s="17" t="str">
        <f t="shared" si="19"/>
        <v>South Korea</v>
      </c>
      <c r="B153" s="44">
        <f t="shared" si="20"/>
        <v>7.1129707112970717</v>
      </c>
      <c r="C153" s="44">
        <f t="shared" si="20"/>
        <v>-4.4170673076923084</v>
      </c>
      <c r="D153" s="44" t="str">
        <f t="shared" si="20"/>
        <v>n.c.</v>
      </c>
      <c r="E153" s="44" t="str">
        <f t="shared" si="20"/>
        <v>n.c.</v>
      </c>
      <c r="F153" s="44">
        <f t="shared" si="21"/>
        <v>-20.6308336015449</v>
      </c>
    </row>
    <row r="154" spans="1:6" x14ac:dyDescent="0.3">
      <c r="A154" s="17" t="str">
        <f t="shared" si="19"/>
        <v>Mexico</v>
      </c>
      <c r="B154" s="44" t="str">
        <f t="shared" si="20"/>
        <v>n.c.</v>
      </c>
      <c r="C154" s="44" t="str">
        <f t="shared" si="20"/>
        <v>n.c.</v>
      </c>
      <c r="D154" s="44" t="str">
        <f t="shared" si="20"/>
        <v>n.c.</v>
      </c>
      <c r="E154" s="44" t="str">
        <f t="shared" si="20"/>
        <v>n.c.</v>
      </c>
      <c r="F154" s="44" t="str">
        <f t="shared" si="21"/>
        <v>n.c.</v>
      </c>
    </row>
    <row r="155" spans="1:6" x14ac:dyDescent="0.3">
      <c r="A155" s="17" t="str">
        <f t="shared" si="19"/>
        <v>India</v>
      </c>
      <c r="B155" s="44">
        <f t="shared" si="20"/>
        <v>23.004694835680752</v>
      </c>
      <c r="C155" s="44">
        <f t="shared" si="20"/>
        <v>19.65648854961832</v>
      </c>
      <c r="D155" s="44">
        <f t="shared" si="20"/>
        <v>-1.3822434875066454</v>
      </c>
      <c r="E155" s="44">
        <f t="shared" si="20"/>
        <v>-43.126684636118604</v>
      </c>
      <c r="F155" s="44">
        <f t="shared" si="21"/>
        <v>-17.449139280125195</v>
      </c>
    </row>
    <row r="156" spans="1:6" x14ac:dyDescent="0.3">
      <c r="A156" s="17" t="str">
        <f t="shared" si="19"/>
        <v>All other trade parners</v>
      </c>
      <c r="B156" s="44" t="str">
        <f t="shared" si="20"/>
        <v>n.c.</v>
      </c>
      <c r="C156" s="44" t="str">
        <f t="shared" si="20"/>
        <v>n.c.</v>
      </c>
      <c r="D156" s="44" t="str">
        <f t="shared" si="20"/>
        <v>n.c.</v>
      </c>
      <c r="E156" s="44" t="str">
        <f t="shared" si="20"/>
        <v>n.c.</v>
      </c>
      <c r="F156" s="44" t="str">
        <f t="shared" si="21"/>
        <v>n.c.</v>
      </c>
    </row>
    <row r="157" spans="1:6" x14ac:dyDescent="0.3">
      <c r="A157" s="51" t="str">
        <f t="shared" si="19"/>
        <v>Total</v>
      </c>
      <c r="B157" s="44">
        <f t="shared" si="20"/>
        <v>16.047507381492629</v>
      </c>
      <c r="C157" s="44">
        <f t="shared" si="20"/>
        <v>12.904756450742019</v>
      </c>
      <c r="D157" s="44">
        <f t="shared" si="20"/>
        <v>-4.3229378007072059</v>
      </c>
      <c r="E157" s="44">
        <f t="shared" si="20"/>
        <v>8.0239620726738465</v>
      </c>
      <c r="F157" s="44">
        <f t="shared" si="21"/>
        <v>35.417873180735015</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71B8E-8E71-46BF-B50B-4AD80467B19F}">
  <sheetPr>
    <tabColor theme="4"/>
    <pageSetUpPr fitToPage="1"/>
  </sheetPr>
  <dimension ref="A1:K165"/>
  <sheetViews>
    <sheetView zoomScale="80" zoomScaleNormal="80" workbookViewId="0">
      <pane ySplit="3" topLeftCell="A74" activePane="bottomLeft" state="frozen"/>
      <selection pane="bottomLeft" activeCell="E99" sqref="E99"/>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52</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338</v>
      </c>
      <c r="B6" s="14"/>
      <c r="C6" s="14"/>
      <c r="D6" s="14"/>
      <c r="E6" s="14"/>
      <c r="F6" s="14"/>
      <c r="G6" s="14"/>
      <c r="H6" s="14"/>
      <c r="I6" s="14"/>
      <c r="J6" s="14"/>
      <c r="K6" s="14"/>
    </row>
    <row r="8" spans="1:11" ht="18" thickBot="1" x14ac:dyDescent="0.4">
      <c r="A8" s="25" t="s">
        <v>339</v>
      </c>
    </row>
    <row r="9" spans="1:11" ht="15" thickTop="1" x14ac:dyDescent="0.3">
      <c r="A9" t="s">
        <v>168</v>
      </c>
    </row>
    <row r="10" spans="1:11" x14ac:dyDescent="0.3">
      <c r="A10" s="21" t="s">
        <v>277</v>
      </c>
      <c r="B10" s="22" t="s">
        <v>89</v>
      </c>
      <c r="C10" s="22" t="s">
        <v>90</v>
      </c>
      <c r="D10" s="22" t="s">
        <v>91</v>
      </c>
      <c r="E10" s="23" t="s">
        <v>92</v>
      </c>
      <c r="F10" s="23" t="s">
        <v>129</v>
      </c>
    </row>
    <row r="11" spans="1:11" x14ac:dyDescent="0.3">
      <c r="A11" s="16" t="s">
        <v>158</v>
      </c>
      <c r="B11" s="12">
        <v>17730</v>
      </c>
      <c r="C11" s="12">
        <v>19496</v>
      </c>
      <c r="D11" s="12">
        <v>21596</v>
      </c>
      <c r="E11" s="12">
        <v>23821</v>
      </c>
      <c r="F11" s="19">
        <v>22962</v>
      </c>
    </row>
    <row r="12" spans="1:11" x14ac:dyDescent="0.3">
      <c r="A12" s="17" t="s">
        <v>31</v>
      </c>
      <c r="B12" s="13">
        <v>13543</v>
      </c>
      <c r="C12" s="13">
        <v>13906</v>
      </c>
      <c r="D12" s="13">
        <v>13460</v>
      </c>
      <c r="E12" s="13">
        <v>14117</v>
      </c>
      <c r="F12" s="20">
        <v>16986</v>
      </c>
    </row>
    <row r="13" spans="1:11" x14ac:dyDescent="0.3">
      <c r="A13" s="16" t="s">
        <v>22</v>
      </c>
      <c r="B13" s="12">
        <v>8898</v>
      </c>
      <c r="C13" s="12">
        <v>12485</v>
      </c>
      <c r="D13" s="12">
        <v>12535</v>
      </c>
      <c r="E13" s="12">
        <v>12037</v>
      </c>
      <c r="F13" s="19">
        <v>11081</v>
      </c>
    </row>
    <row r="14" spans="1:11" x14ac:dyDescent="0.3">
      <c r="A14" s="17" t="s">
        <v>72</v>
      </c>
      <c r="B14" s="13">
        <v>3364</v>
      </c>
      <c r="C14" s="13">
        <v>3649</v>
      </c>
      <c r="D14" s="13">
        <v>3823</v>
      </c>
      <c r="E14" s="13">
        <v>4581</v>
      </c>
      <c r="F14" s="20">
        <v>4869</v>
      </c>
    </row>
    <row r="15" spans="1:11" x14ac:dyDescent="0.3">
      <c r="A15" s="17" t="s">
        <v>29</v>
      </c>
      <c r="B15" s="13">
        <v>1594</v>
      </c>
      <c r="C15" s="13">
        <v>1711</v>
      </c>
      <c r="D15" s="13">
        <v>2157</v>
      </c>
      <c r="E15" s="13">
        <v>2116</v>
      </c>
      <c r="F15" s="20">
        <v>3250</v>
      </c>
    </row>
    <row r="16" spans="1:11" x14ac:dyDescent="0.3">
      <c r="A16" s="17" t="s">
        <v>35</v>
      </c>
      <c r="B16" s="62" t="s">
        <v>169</v>
      </c>
      <c r="C16" s="62" t="s">
        <v>169</v>
      </c>
      <c r="D16" s="13">
        <v>1079</v>
      </c>
      <c r="E16" s="13">
        <v>1251</v>
      </c>
      <c r="F16" s="20">
        <v>2182</v>
      </c>
    </row>
    <row r="17" spans="1:6" x14ac:dyDescent="0.3">
      <c r="A17" s="18" t="s">
        <v>300</v>
      </c>
      <c r="B17" s="62" t="s">
        <v>169</v>
      </c>
      <c r="C17" s="13">
        <v>713</v>
      </c>
      <c r="D17" s="13">
        <v>873</v>
      </c>
      <c r="E17" s="13">
        <v>1104</v>
      </c>
      <c r="F17" s="20">
        <v>1333</v>
      </c>
    </row>
    <row r="18" spans="1:6" x14ac:dyDescent="0.3">
      <c r="A18" s="17" t="s">
        <v>25</v>
      </c>
      <c r="B18" s="13">
        <v>1169</v>
      </c>
      <c r="C18" s="13">
        <v>1140</v>
      </c>
      <c r="D18" s="13">
        <v>936</v>
      </c>
      <c r="E18" s="13">
        <v>723</v>
      </c>
      <c r="F18" s="20">
        <v>1138</v>
      </c>
    </row>
    <row r="19" spans="1:6" x14ac:dyDescent="0.3">
      <c r="A19" s="17" t="s">
        <v>314</v>
      </c>
      <c r="B19" s="13">
        <v>420</v>
      </c>
      <c r="C19" s="13">
        <v>654</v>
      </c>
      <c r="D19" s="13">
        <v>713</v>
      </c>
      <c r="E19" s="13">
        <v>759</v>
      </c>
      <c r="F19" s="20">
        <v>1094</v>
      </c>
    </row>
    <row r="20" spans="1:6" x14ac:dyDescent="0.3">
      <c r="A20" s="17" t="s">
        <v>37</v>
      </c>
      <c r="B20" s="13">
        <v>509</v>
      </c>
      <c r="C20" s="62" t="s">
        <v>169</v>
      </c>
      <c r="D20" s="62" t="s">
        <v>169</v>
      </c>
      <c r="E20" s="13">
        <v>1194</v>
      </c>
      <c r="F20" s="20">
        <v>663</v>
      </c>
    </row>
    <row r="21" spans="1:6" x14ac:dyDescent="0.3">
      <c r="A21" s="17" t="s">
        <v>278</v>
      </c>
      <c r="B21" s="62" t="s">
        <v>169</v>
      </c>
      <c r="C21" s="62" t="s">
        <v>169</v>
      </c>
      <c r="D21" s="62" t="s">
        <v>169</v>
      </c>
      <c r="E21" s="13">
        <f t="shared" ref="E21:F21" si="0">E22-SUM(E11:E20)</f>
        <v>6088</v>
      </c>
      <c r="F21" s="13">
        <f t="shared" si="0"/>
        <v>7029</v>
      </c>
    </row>
    <row r="22" spans="1:6" x14ac:dyDescent="0.3">
      <c r="A22" s="51" t="s">
        <v>77</v>
      </c>
      <c r="B22" s="28">
        <v>53133</v>
      </c>
      <c r="C22" s="28">
        <v>60790</v>
      </c>
      <c r="D22" s="28">
        <v>63783</v>
      </c>
      <c r="E22" s="28">
        <v>67791</v>
      </c>
      <c r="F22" s="29">
        <v>72587</v>
      </c>
    </row>
    <row r="23" spans="1:6" x14ac:dyDescent="0.3">
      <c r="A23" s="27" t="s">
        <v>149</v>
      </c>
      <c r="B23" s="28"/>
      <c r="C23" s="28"/>
      <c r="D23" s="28"/>
      <c r="E23" s="28"/>
      <c r="F23" s="29"/>
    </row>
    <row r="24" spans="1:6" x14ac:dyDescent="0.3">
      <c r="A24" t="s">
        <v>279</v>
      </c>
    </row>
    <row r="27" spans="1:6" ht="18" thickBot="1" x14ac:dyDescent="0.4">
      <c r="A27" s="25" t="s">
        <v>340</v>
      </c>
    </row>
    <row r="28" spans="1:6" ht="15" thickTop="1" x14ac:dyDescent="0.3">
      <c r="A28" t="s">
        <v>142</v>
      </c>
    </row>
    <row r="29" spans="1:6" x14ac:dyDescent="0.3">
      <c r="A29" s="21" t="s">
        <v>277</v>
      </c>
      <c r="B29" s="22" t="s">
        <v>89</v>
      </c>
      <c r="C29" s="22" t="s">
        <v>90</v>
      </c>
      <c r="D29" s="22" t="s">
        <v>91</v>
      </c>
      <c r="E29" s="23" t="s">
        <v>92</v>
      </c>
      <c r="F29" s="23" t="s">
        <v>129</v>
      </c>
    </row>
    <row r="30" spans="1:6" x14ac:dyDescent="0.3">
      <c r="A30" s="16" t="str">
        <f>A11</f>
        <v>European Union</v>
      </c>
      <c r="B30" s="44">
        <f>IFERROR(B11/B$22*100,"n.c.")</f>
        <v>33.369092654282653</v>
      </c>
      <c r="C30" s="44">
        <f t="shared" ref="C30:F30" si="1">IFERROR(C11/C$22*100,"n.c.")</f>
        <v>32.071064319789436</v>
      </c>
      <c r="D30" s="44">
        <f t="shared" si="1"/>
        <v>33.858551651694022</v>
      </c>
      <c r="E30" s="44">
        <f t="shared" si="1"/>
        <v>35.138882742546947</v>
      </c>
      <c r="F30" s="44">
        <f t="shared" si="1"/>
        <v>31.633763621585132</v>
      </c>
    </row>
    <row r="31" spans="1:6" x14ac:dyDescent="0.3">
      <c r="A31" s="17" t="str">
        <f t="shared" ref="A31:A41" si="2">A12</f>
        <v>India</v>
      </c>
      <c r="B31" s="44">
        <f t="shared" ref="B31:F41" si="3">IFERROR(B12/B$22*100,"n.c.")</f>
        <v>25.48886755876762</v>
      </c>
      <c r="C31" s="44">
        <f t="shared" si="3"/>
        <v>22.875472939628228</v>
      </c>
      <c r="D31" s="44">
        <f t="shared" si="3"/>
        <v>21.102801686969883</v>
      </c>
      <c r="E31" s="44">
        <f t="shared" si="3"/>
        <v>20.824298210676933</v>
      </c>
      <c r="F31" s="44">
        <f t="shared" si="3"/>
        <v>23.400884455894307</v>
      </c>
    </row>
    <row r="32" spans="1:6" x14ac:dyDescent="0.3">
      <c r="A32" s="16" t="str">
        <f t="shared" si="2"/>
        <v>Canada</v>
      </c>
      <c r="B32" s="44">
        <f t="shared" si="3"/>
        <v>16.746654621421715</v>
      </c>
      <c r="C32" s="44">
        <f t="shared" si="3"/>
        <v>20.537917420628393</v>
      </c>
      <c r="D32" s="44">
        <f t="shared" si="3"/>
        <v>19.65257200194409</v>
      </c>
      <c r="E32" s="44">
        <f t="shared" si="3"/>
        <v>17.756044312666873</v>
      </c>
      <c r="F32" s="44">
        <f t="shared" si="3"/>
        <v>15.265818948296527</v>
      </c>
    </row>
    <row r="33" spans="1:6" x14ac:dyDescent="0.3">
      <c r="A33" s="17" t="str">
        <f t="shared" si="2"/>
        <v>United Kingdom</v>
      </c>
      <c r="B33" s="44">
        <f t="shared" si="3"/>
        <v>6.3312818775525566</v>
      </c>
      <c r="C33" s="44">
        <f t="shared" si="3"/>
        <v>6.0026320118440539</v>
      </c>
      <c r="D33" s="44">
        <f t="shared" si="3"/>
        <v>5.9937600928146999</v>
      </c>
      <c r="E33" s="44">
        <f t="shared" si="3"/>
        <v>6.7575341859538884</v>
      </c>
      <c r="F33" s="44">
        <f t="shared" si="3"/>
        <v>6.7078126937330378</v>
      </c>
    </row>
    <row r="34" spans="1:6" x14ac:dyDescent="0.3">
      <c r="A34" s="16" t="str">
        <f t="shared" si="2"/>
        <v>Japan</v>
      </c>
      <c r="B34" s="44">
        <f t="shared" si="3"/>
        <v>3.0000188206952365</v>
      </c>
      <c r="C34" s="44">
        <f t="shared" si="3"/>
        <v>2.8146076657344961</v>
      </c>
      <c r="D34" s="44">
        <f t="shared" si="3"/>
        <v>3.3817788438925729</v>
      </c>
      <c r="E34" s="44">
        <f t="shared" si="3"/>
        <v>3.1213582923986962</v>
      </c>
      <c r="F34" s="44">
        <f t="shared" si="3"/>
        <v>4.4773857577803184</v>
      </c>
    </row>
    <row r="35" spans="1:6" x14ac:dyDescent="0.3">
      <c r="A35" s="17" t="str">
        <f t="shared" si="2"/>
        <v>Singapore</v>
      </c>
      <c r="B35" s="44" t="str">
        <f t="shared" si="3"/>
        <v>n.c.</v>
      </c>
      <c r="C35" s="44" t="str">
        <f t="shared" si="3"/>
        <v>n.c.</v>
      </c>
      <c r="D35" s="44">
        <f t="shared" si="3"/>
        <v>1.6916733298841384</v>
      </c>
      <c r="E35" s="44">
        <f t="shared" si="3"/>
        <v>1.8453777050050892</v>
      </c>
      <c r="F35" s="44">
        <f t="shared" si="3"/>
        <v>3.0060479149158938</v>
      </c>
    </row>
    <row r="36" spans="1:6" x14ac:dyDescent="0.3">
      <c r="A36" s="16" t="str">
        <f t="shared" si="2"/>
        <v>Australia</v>
      </c>
      <c r="B36" s="44" t="str">
        <f t="shared" si="3"/>
        <v>n.c.</v>
      </c>
      <c r="C36" s="44">
        <f t="shared" si="3"/>
        <v>1.1728902780062511</v>
      </c>
      <c r="D36" s="44">
        <f t="shared" si="3"/>
        <v>1.3687032594892057</v>
      </c>
      <c r="E36" s="44">
        <f t="shared" si="3"/>
        <v>1.6285347612514938</v>
      </c>
      <c r="F36" s="44">
        <f t="shared" si="3"/>
        <v>1.8364169892680509</v>
      </c>
    </row>
    <row r="37" spans="1:6" x14ac:dyDescent="0.3">
      <c r="A37" s="17" t="str">
        <f t="shared" si="2"/>
        <v>Switzerland</v>
      </c>
      <c r="B37" s="44">
        <f t="shared" si="3"/>
        <v>2.20013927314475</v>
      </c>
      <c r="C37" s="44">
        <f t="shared" si="3"/>
        <v>1.875308438887975</v>
      </c>
      <c r="D37" s="44">
        <f t="shared" si="3"/>
        <v>1.4674756596585297</v>
      </c>
      <c r="E37" s="44">
        <f t="shared" si="3"/>
        <v>1.0665132539717661</v>
      </c>
      <c r="F37" s="44">
        <f t="shared" si="3"/>
        <v>1.5677738438012319</v>
      </c>
    </row>
    <row r="38" spans="1:6" x14ac:dyDescent="0.3">
      <c r="A38" s="16" t="str">
        <f t="shared" si="2"/>
        <v>Israel</v>
      </c>
      <c r="B38" s="44">
        <f t="shared" si="3"/>
        <v>0.79046919993224551</v>
      </c>
      <c r="C38" s="44">
        <f t="shared" si="3"/>
        <v>1.0758348412567855</v>
      </c>
      <c r="D38" s="44">
        <f t="shared" si="3"/>
        <v>1.1178527193766365</v>
      </c>
      <c r="E38" s="44">
        <f t="shared" si="3"/>
        <v>1.1196176483604019</v>
      </c>
      <c r="F38" s="44">
        <f t="shared" si="3"/>
        <v>1.5071569289266673</v>
      </c>
    </row>
    <row r="39" spans="1:6" x14ac:dyDescent="0.3">
      <c r="A39" s="17" t="str">
        <f t="shared" si="2"/>
        <v>South Korea</v>
      </c>
      <c r="B39" s="44">
        <f t="shared" si="3"/>
        <v>0.95797338753693573</v>
      </c>
      <c r="C39" s="44" t="str">
        <f t="shared" si="3"/>
        <v>n.c.</v>
      </c>
      <c r="D39" s="44" t="str">
        <f t="shared" si="3"/>
        <v>n.c.</v>
      </c>
      <c r="E39" s="44">
        <f t="shared" si="3"/>
        <v>1.7612957472230826</v>
      </c>
      <c r="F39" s="44">
        <f t="shared" si="3"/>
        <v>0.91338669458718502</v>
      </c>
    </row>
    <row r="40" spans="1:6" x14ac:dyDescent="0.3">
      <c r="A40" s="16" t="str">
        <f t="shared" si="2"/>
        <v>All other trade parners</v>
      </c>
      <c r="B40" s="44" t="str">
        <f t="shared" si="3"/>
        <v>n.c.</v>
      </c>
      <c r="C40" s="44" t="str">
        <f t="shared" si="3"/>
        <v>n.c.</v>
      </c>
      <c r="D40" s="44" t="str">
        <f t="shared" si="3"/>
        <v>n.c.</v>
      </c>
      <c r="E40" s="44">
        <f t="shared" si="3"/>
        <v>8.9805431399448299</v>
      </c>
      <c r="F40" s="44">
        <f t="shared" si="3"/>
        <v>9.68355215121165</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341</v>
      </c>
    </row>
    <row r="47" spans="1:6" ht="15" thickTop="1" x14ac:dyDescent="0.3">
      <c r="A47" t="s">
        <v>179</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1766</v>
      </c>
      <c r="C49" s="62">
        <f t="shared" ref="C49:E49" si="4">IFERROR(D11-C11,"n.c.")</f>
        <v>2100</v>
      </c>
      <c r="D49" s="62">
        <f t="shared" si="4"/>
        <v>2225</v>
      </c>
      <c r="E49" s="62">
        <f t="shared" si="4"/>
        <v>-859</v>
      </c>
      <c r="F49" s="67">
        <f t="shared" ref="F49:F60" si="5">IFERROR(F11-B11,"n.c.")</f>
        <v>5232</v>
      </c>
    </row>
    <row r="50" spans="1:6" x14ac:dyDescent="0.3">
      <c r="A50" s="17" t="str">
        <f>A31</f>
        <v>India</v>
      </c>
      <c r="B50" s="62">
        <f t="shared" ref="B50:E60" si="6">IFERROR(C12-B12,"n.c.")</f>
        <v>363</v>
      </c>
      <c r="C50" s="62">
        <f t="shared" si="6"/>
        <v>-446</v>
      </c>
      <c r="D50" s="62">
        <f t="shared" si="6"/>
        <v>657</v>
      </c>
      <c r="E50" s="62">
        <f t="shared" si="6"/>
        <v>2869</v>
      </c>
      <c r="F50" s="67">
        <f t="shared" si="5"/>
        <v>3443</v>
      </c>
    </row>
    <row r="51" spans="1:6" x14ac:dyDescent="0.3">
      <c r="A51" s="17" t="str">
        <f>A32</f>
        <v>Canada</v>
      </c>
      <c r="B51" s="62">
        <f t="shared" si="6"/>
        <v>3587</v>
      </c>
      <c r="C51" s="62">
        <f t="shared" si="6"/>
        <v>50</v>
      </c>
      <c r="D51" s="62">
        <f t="shared" si="6"/>
        <v>-498</v>
      </c>
      <c r="E51" s="62">
        <f t="shared" si="6"/>
        <v>-956</v>
      </c>
      <c r="F51" s="67">
        <f t="shared" si="5"/>
        <v>2183</v>
      </c>
    </row>
    <row r="52" spans="1:6" x14ac:dyDescent="0.3">
      <c r="A52" s="17" t="str">
        <f t="shared" ref="A52:A54" si="7">A33</f>
        <v>United Kingdom</v>
      </c>
      <c r="B52" s="62">
        <f t="shared" si="6"/>
        <v>285</v>
      </c>
      <c r="C52" s="62">
        <f t="shared" si="6"/>
        <v>174</v>
      </c>
      <c r="D52" s="62">
        <f t="shared" si="6"/>
        <v>758</v>
      </c>
      <c r="E52" s="62">
        <f t="shared" si="6"/>
        <v>288</v>
      </c>
      <c r="F52" s="67">
        <f t="shared" si="5"/>
        <v>1505</v>
      </c>
    </row>
    <row r="53" spans="1:6" x14ac:dyDescent="0.3">
      <c r="A53" s="17" t="str">
        <f t="shared" si="7"/>
        <v>Japan</v>
      </c>
      <c r="B53" s="62">
        <f t="shared" si="6"/>
        <v>117</v>
      </c>
      <c r="C53" s="62">
        <f t="shared" si="6"/>
        <v>446</v>
      </c>
      <c r="D53" s="62">
        <f t="shared" si="6"/>
        <v>-41</v>
      </c>
      <c r="E53" s="62">
        <f t="shared" si="6"/>
        <v>1134</v>
      </c>
      <c r="F53" s="67">
        <f t="shared" si="5"/>
        <v>1656</v>
      </c>
    </row>
    <row r="54" spans="1:6" x14ac:dyDescent="0.3">
      <c r="A54" s="17" t="str">
        <f t="shared" si="7"/>
        <v>Singapore</v>
      </c>
      <c r="B54" s="62" t="str">
        <f t="shared" si="6"/>
        <v>n.c.</v>
      </c>
      <c r="C54" s="62" t="str">
        <f t="shared" si="6"/>
        <v>n.c.</v>
      </c>
      <c r="D54" s="62">
        <f t="shared" si="6"/>
        <v>172</v>
      </c>
      <c r="E54" s="62">
        <f t="shared" si="6"/>
        <v>931</v>
      </c>
      <c r="F54" s="67" t="str">
        <f t="shared" si="5"/>
        <v>n.c.</v>
      </c>
    </row>
    <row r="55" spans="1:6" x14ac:dyDescent="0.3">
      <c r="A55" s="18" t="str">
        <f t="shared" ref="A55:A60" si="8">A36</f>
        <v>Australia</v>
      </c>
      <c r="B55" s="62" t="str">
        <f t="shared" si="6"/>
        <v>n.c.</v>
      </c>
      <c r="C55" s="62">
        <f t="shared" si="6"/>
        <v>160</v>
      </c>
      <c r="D55" s="62">
        <f t="shared" si="6"/>
        <v>231</v>
      </c>
      <c r="E55" s="62">
        <f t="shared" si="6"/>
        <v>229</v>
      </c>
      <c r="F55" s="67" t="str">
        <f t="shared" si="5"/>
        <v>n.c.</v>
      </c>
    </row>
    <row r="56" spans="1:6" x14ac:dyDescent="0.3">
      <c r="A56" s="17" t="str">
        <f t="shared" si="8"/>
        <v>Switzerland</v>
      </c>
      <c r="B56" s="62">
        <f t="shared" si="6"/>
        <v>-29</v>
      </c>
      <c r="C56" s="62">
        <f t="shared" si="6"/>
        <v>-204</v>
      </c>
      <c r="D56" s="62">
        <f t="shared" si="6"/>
        <v>-213</v>
      </c>
      <c r="E56" s="62">
        <f t="shared" si="6"/>
        <v>415</v>
      </c>
      <c r="F56" s="67">
        <f t="shared" si="5"/>
        <v>-31</v>
      </c>
    </row>
    <row r="57" spans="1:6" x14ac:dyDescent="0.3">
      <c r="A57" s="17" t="str">
        <f t="shared" si="8"/>
        <v>Israel</v>
      </c>
      <c r="B57" s="62">
        <f t="shared" si="6"/>
        <v>234</v>
      </c>
      <c r="C57" s="62">
        <f t="shared" si="6"/>
        <v>59</v>
      </c>
      <c r="D57" s="62">
        <f t="shared" si="6"/>
        <v>46</v>
      </c>
      <c r="E57" s="62">
        <f t="shared" si="6"/>
        <v>335</v>
      </c>
      <c r="F57" s="67">
        <f t="shared" si="5"/>
        <v>674</v>
      </c>
    </row>
    <row r="58" spans="1:6" x14ac:dyDescent="0.3">
      <c r="A58" s="17" t="str">
        <f t="shared" si="8"/>
        <v>South Korea</v>
      </c>
      <c r="B58" s="62" t="str">
        <f t="shared" si="6"/>
        <v>n.c.</v>
      </c>
      <c r="C58" s="62" t="str">
        <f t="shared" si="6"/>
        <v>n.c.</v>
      </c>
      <c r="D58" s="62" t="str">
        <f t="shared" si="6"/>
        <v>n.c.</v>
      </c>
      <c r="E58" s="62">
        <f t="shared" si="6"/>
        <v>-531</v>
      </c>
      <c r="F58" s="67">
        <f t="shared" si="5"/>
        <v>154</v>
      </c>
    </row>
    <row r="59" spans="1:6" x14ac:dyDescent="0.3">
      <c r="A59" s="17" t="str">
        <f t="shared" si="8"/>
        <v>All other trade parners</v>
      </c>
      <c r="B59" s="62" t="str">
        <f t="shared" si="6"/>
        <v>n.c.</v>
      </c>
      <c r="C59" s="62" t="str">
        <f t="shared" si="6"/>
        <v>n.c.</v>
      </c>
      <c r="D59" s="62" t="str">
        <f t="shared" si="6"/>
        <v>n.c.</v>
      </c>
      <c r="E59" s="62">
        <f t="shared" si="6"/>
        <v>941</v>
      </c>
      <c r="F59" s="67" t="str">
        <f t="shared" si="5"/>
        <v>n.c.</v>
      </c>
    </row>
    <row r="60" spans="1:6" x14ac:dyDescent="0.3">
      <c r="A60" s="51" t="str">
        <f t="shared" si="8"/>
        <v>Total</v>
      </c>
      <c r="B60" s="62">
        <f t="shared" si="6"/>
        <v>7657</v>
      </c>
      <c r="C60" s="62">
        <f t="shared" si="6"/>
        <v>2993</v>
      </c>
      <c r="D60" s="62">
        <f t="shared" si="6"/>
        <v>4008</v>
      </c>
      <c r="E60" s="62">
        <f t="shared" si="6"/>
        <v>4796</v>
      </c>
      <c r="F60" s="67">
        <f t="shared" si="5"/>
        <v>19454</v>
      </c>
    </row>
    <row r="61" spans="1:6" x14ac:dyDescent="0.3">
      <c r="A61" s="27" t="s">
        <v>149</v>
      </c>
      <c r="B61" s="28"/>
      <c r="C61" s="28"/>
      <c r="D61" s="28"/>
      <c r="E61" s="28"/>
      <c r="F61" s="29"/>
    </row>
    <row r="62" spans="1:6" x14ac:dyDescent="0.3">
      <c r="A62" t="s">
        <v>279</v>
      </c>
    </row>
    <row r="65" spans="1:6" ht="18" thickBot="1" x14ac:dyDescent="0.4">
      <c r="A65" s="25" t="s">
        <v>342</v>
      </c>
    </row>
    <row r="66" spans="1:6" ht="15" thickTop="1" x14ac:dyDescent="0.3">
      <c r="A66" t="s">
        <v>172</v>
      </c>
    </row>
    <row r="67" spans="1:6" x14ac:dyDescent="0.3">
      <c r="A67" s="21" t="s">
        <v>277</v>
      </c>
      <c r="B67" s="22" t="s">
        <v>144</v>
      </c>
      <c r="C67" s="22" t="s">
        <v>145</v>
      </c>
      <c r="D67" s="22" t="s">
        <v>146</v>
      </c>
      <c r="E67" s="22" t="s">
        <v>147</v>
      </c>
      <c r="F67" s="23" t="s">
        <v>148</v>
      </c>
    </row>
    <row r="68" spans="1:6" x14ac:dyDescent="0.3">
      <c r="A68" s="16" t="str">
        <f>A49</f>
        <v>European Union</v>
      </c>
      <c r="B68" s="44">
        <f>IFERROR((C11-B11)/B11*100,"n.c.")</f>
        <v>9.9605188945290468</v>
      </c>
      <c r="C68" s="44">
        <f t="shared" ref="C68:D68" si="9">IFERROR((D11-C11)/C11*100,"n.c.")</f>
        <v>10.77144029544522</v>
      </c>
      <c r="D68" s="44">
        <f t="shared" si="9"/>
        <v>10.302833858121875</v>
      </c>
      <c r="E68" s="44">
        <f>IFERROR((F11-E11)/E11*100,"n.c.")</f>
        <v>-3.6060618781747196</v>
      </c>
      <c r="F68" s="44">
        <f>IFERROR((F11-B11)/B11*100,"n.c.")</f>
        <v>29.509306260575297</v>
      </c>
    </row>
    <row r="69" spans="1:6" x14ac:dyDescent="0.3">
      <c r="A69" s="17" t="str">
        <f t="shared" ref="A69:A79" si="10">A50</f>
        <v>India</v>
      </c>
      <c r="B69" s="44">
        <f t="shared" ref="B69:E79" si="11">IFERROR((C12-B12)/B12*100,"n.c.")</f>
        <v>2.680351473085727</v>
      </c>
      <c r="C69" s="44">
        <f t="shared" si="11"/>
        <v>-3.2072486696390046</v>
      </c>
      <c r="D69" s="44">
        <f t="shared" si="11"/>
        <v>4.8811292719167909</v>
      </c>
      <c r="E69" s="44">
        <f t="shared" si="11"/>
        <v>20.323014804845222</v>
      </c>
      <c r="F69" s="44">
        <f t="shared" ref="F69:F79" si="12">IFERROR((F12-B12)/B12*100,"n.c.")</f>
        <v>25.422727608358564</v>
      </c>
    </row>
    <row r="70" spans="1:6" x14ac:dyDescent="0.3">
      <c r="A70" s="16" t="str">
        <f t="shared" si="10"/>
        <v>Canada</v>
      </c>
      <c r="B70" s="44">
        <f t="shared" si="11"/>
        <v>40.312429759496517</v>
      </c>
      <c r="C70" s="44">
        <f t="shared" si="11"/>
        <v>0.40048057669203041</v>
      </c>
      <c r="D70" s="44">
        <f t="shared" si="11"/>
        <v>-3.9728759473474269</v>
      </c>
      <c r="E70" s="44">
        <f t="shared" si="11"/>
        <v>-7.9421782836254877</v>
      </c>
      <c r="F70" s="44">
        <f t="shared" si="12"/>
        <v>24.533603056866713</v>
      </c>
    </row>
    <row r="71" spans="1:6" x14ac:dyDescent="0.3">
      <c r="A71" s="17" t="str">
        <f t="shared" si="10"/>
        <v>United Kingdom</v>
      </c>
      <c r="B71" s="44">
        <f t="shared" si="11"/>
        <v>8.4720570749108202</v>
      </c>
      <c r="C71" s="44">
        <f t="shared" si="11"/>
        <v>4.7684297067689778</v>
      </c>
      <c r="D71" s="44">
        <f t="shared" si="11"/>
        <v>19.827360711483127</v>
      </c>
      <c r="E71" s="44">
        <f t="shared" si="11"/>
        <v>6.2868369351669937</v>
      </c>
      <c r="F71" s="44">
        <f t="shared" si="12"/>
        <v>44.738406658739592</v>
      </c>
    </row>
    <row r="72" spans="1:6" x14ac:dyDescent="0.3">
      <c r="A72" s="16" t="str">
        <f t="shared" si="10"/>
        <v>Japan</v>
      </c>
      <c r="B72" s="44">
        <f t="shared" si="11"/>
        <v>7.3400250941028853</v>
      </c>
      <c r="C72" s="44">
        <f t="shared" si="11"/>
        <v>26.066627703097605</v>
      </c>
      <c r="D72" s="44">
        <f t="shared" si="11"/>
        <v>-1.9007881316643487</v>
      </c>
      <c r="E72" s="44">
        <f t="shared" si="11"/>
        <v>53.591682419659733</v>
      </c>
      <c r="F72" s="44">
        <f t="shared" si="12"/>
        <v>103.88958594730238</v>
      </c>
    </row>
    <row r="73" spans="1:6" x14ac:dyDescent="0.3">
      <c r="A73" s="17" t="str">
        <f t="shared" si="10"/>
        <v>Singapore</v>
      </c>
      <c r="B73" s="44" t="str">
        <f t="shared" si="11"/>
        <v>n.c.</v>
      </c>
      <c r="C73" s="44" t="str">
        <f t="shared" si="11"/>
        <v>n.c.</v>
      </c>
      <c r="D73" s="44">
        <f t="shared" si="11"/>
        <v>15.940685820203893</v>
      </c>
      <c r="E73" s="44">
        <f t="shared" si="11"/>
        <v>74.420463629096716</v>
      </c>
      <c r="F73" s="44" t="str">
        <f t="shared" si="12"/>
        <v>n.c.</v>
      </c>
    </row>
    <row r="74" spans="1:6" x14ac:dyDescent="0.3">
      <c r="A74" s="16" t="str">
        <f t="shared" si="10"/>
        <v>Australia</v>
      </c>
      <c r="B74" s="44" t="str">
        <f t="shared" si="11"/>
        <v>n.c.</v>
      </c>
      <c r="C74" s="44">
        <f t="shared" si="11"/>
        <v>22.44039270687237</v>
      </c>
      <c r="D74" s="44">
        <f t="shared" si="11"/>
        <v>26.460481099656359</v>
      </c>
      <c r="E74" s="44">
        <f t="shared" si="11"/>
        <v>20.742753623188406</v>
      </c>
      <c r="F74" s="44" t="str">
        <f t="shared" si="12"/>
        <v>n.c.</v>
      </c>
    </row>
    <row r="75" spans="1:6" x14ac:dyDescent="0.3">
      <c r="A75" s="17" t="str">
        <f t="shared" si="10"/>
        <v>Switzerland</v>
      </c>
      <c r="B75" s="44">
        <f t="shared" si="11"/>
        <v>-2.4807527801539777</v>
      </c>
      <c r="C75" s="44">
        <f t="shared" si="11"/>
        <v>-17.894736842105264</v>
      </c>
      <c r="D75" s="44">
        <f t="shared" si="11"/>
        <v>-22.756410256410255</v>
      </c>
      <c r="E75" s="44">
        <f t="shared" si="11"/>
        <v>57.399723374827104</v>
      </c>
      <c r="F75" s="44">
        <f t="shared" si="12"/>
        <v>-2.6518391787852864</v>
      </c>
    </row>
    <row r="76" spans="1:6" x14ac:dyDescent="0.3">
      <c r="A76" s="16" t="str">
        <f t="shared" si="10"/>
        <v>Israel</v>
      </c>
      <c r="B76" s="44">
        <f t="shared" si="11"/>
        <v>55.714285714285715</v>
      </c>
      <c r="C76" s="44">
        <f t="shared" si="11"/>
        <v>9.0214067278287455</v>
      </c>
      <c r="D76" s="44">
        <f t="shared" si="11"/>
        <v>6.4516129032258061</v>
      </c>
      <c r="E76" s="44">
        <f t="shared" si="11"/>
        <v>44.137022397891961</v>
      </c>
      <c r="F76" s="44">
        <f t="shared" si="12"/>
        <v>160.47619047619048</v>
      </c>
    </row>
    <row r="77" spans="1:6" x14ac:dyDescent="0.3">
      <c r="A77" s="17" t="str">
        <f t="shared" si="10"/>
        <v>South Korea</v>
      </c>
      <c r="B77" s="44" t="str">
        <f t="shared" si="11"/>
        <v>n.c.</v>
      </c>
      <c r="C77" s="44" t="str">
        <f t="shared" si="11"/>
        <v>n.c.</v>
      </c>
      <c r="D77" s="44" t="str">
        <f t="shared" si="11"/>
        <v>n.c.</v>
      </c>
      <c r="E77" s="44">
        <f t="shared" si="11"/>
        <v>-44.472361809045225</v>
      </c>
      <c r="F77" s="44">
        <f t="shared" si="12"/>
        <v>30.255402750491161</v>
      </c>
    </row>
    <row r="78" spans="1:6" x14ac:dyDescent="0.3">
      <c r="A78" s="16" t="str">
        <f t="shared" si="10"/>
        <v>All other trade parners</v>
      </c>
      <c r="B78" s="44" t="str">
        <f t="shared" si="11"/>
        <v>n.c.</v>
      </c>
      <c r="C78" s="44" t="str">
        <f t="shared" si="11"/>
        <v>n.c.</v>
      </c>
      <c r="D78" s="44" t="str">
        <f t="shared" si="11"/>
        <v>n.c.</v>
      </c>
      <c r="E78" s="44">
        <f t="shared" si="11"/>
        <v>15.456636005256241</v>
      </c>
      <c r="F78" s="44" t="str">
        <f t="shared" si="12"/>
        <v>n.c.</v>
      </c>
    </row>
    <row r="79" spans="1:6" x14ac:dyDescent="0.3">
      <c r="A79" s="51" t="str">
        <f t="shared" si="10"/>
        <v>Total</v>
      </c>
      <c r="B79" s="44">
        <f t="shared" si="11"/>
        <v>14.411006342574295</v>
      </c>
      <c r="C79" s="44">
        <f t="shared" si="11"/>
        <v>4.9235071557822012</v>
      </c>
      <c r="D79" s="44">
        <f t="shared" si="11"/>
        <v>6.2838060298198579</v>
      </c>
      <c r="E79" s="44">
        <f t="shared" si="11"/>
        <v>7.0746854302193505</v>
      </c>
      <c r="F79" s="44">
        <f t="shared" si="12"/>
        <v>36.613780513052149</v>
      </c>
    </row>
    <row r="80" spans="1:6" x14ac:dyDescent="0.3">
      <c r="A80" s="27" t="s">
        <v>149</v>
      </c>
      <c r="B80" s="45"/>
      <c r="C80" s="45"/>
      <c r="D80" s="45"/>
      <c r="E80" s="45"/>
      <c r="F80" s="45"/>
    </row>
    <row r="81" spans="1:11" x14ac:dyDescent="0.3">
      <c r="A81" t="s">
        <v>279</v>
      </c>
    </row>
    <row r="84" spans="1:11" x14ac:dyDescent="0.3">
      <c r="A84" s="15" t="s">
        <v>343</v>
      </c>
      <c r="B84" s="14"/>
      <c r="C84" s="14"/>
      <c r="D84" s="14"/>
      <c r="E84" s="14"/>
      <c r="F84" s="14"/>
      <c r="G84" s="14"/>
      <c r="H84" s="14"/>
      <c r="I84" s="14"/>
      <c r="J84" s="14"/>
      <c r="K84" s="14"/>
    </row>
    <row r="86" spans="1:11" ht="18" thickBot="1" x14ac:dyDescent="0.4">
      <c r="A86" s="25" t="s">
        <v>344</v>
      </c>
    </row>
    <row r="87" spans="1:11" ht="15" thickTop="1" x14ac:dyDescent="0.3">
      <c r="A87" t="s">
        <v>168</v>
      </c>
    </row>
    <row r="88" spans="1:11" x14ac:dyDescent="0.3">
      <c r="A88" s="21" t="s">
        <v>277</v>
      </c>
      <c r="B88" s="22" t="s">
        <v>89</v>
      </c>
      <c r="C88" s="22" t="s">
        <v>90</v>
      </c>
      <c r="D88" s="23" t="s">
        <v>91</v>
      </c>
      <c r="E88" s="23" t="s">
        <v>92</v>
      </c>
      <c r="F88" s="23" t="s">
        <v>129</v>
      </c>
    </row>
    <row r="89" spans="1:11" x14ac:dyDescent="0.3">
      <c r="A89" s="16" t="s">
        <v>158</v>
      </c>
      <c r="B89" s="61">
        <v>27949</v>
      </c>
      <c r="C89" s="61">
        <v>29687</v>
      </c>
      <c r="D89" s="61">
        <v>32339</v>
      </c>
      <c r="E89" s="61">
        <v>32461</v>
      </c>
      <c r="F89" s="60">
        <v>40143</v>
      </c>
    </row>
    <row r="90" spans="1:11" ht="17.399999999999999" customHeight="1" x14ac:dyDescent="0.3">
      <c r="A90" s="17" t="s">
        <v>72</v>
      </c>
      <c r="B90" s="62">
        <v>6658</v>
      </c>
      <c r="C90" s="62">
        <v>7676</v>
      </c>
      <c r="D90" s="62">
        <v>8102</v>
      </c>
      <c r="E90" s="62">
        <v>9142</v>
      </c>
      <c r="F90" s="67">
        <v>10928</v>
      </c>
    </row>
    <row r="91" spans="1:11" ht="17.399999999999999" customHeight="1" x14ac:dyDescent="0.3">
      <c r="A91" s="16" t="s">
        <v>22</v>
      </c>
      <c r="B91" s="61">
        <v>7554</v>
      </c>
      <c r="C91" s="61">
        <v>8287</v>
      </c>
      <c r="D91" s="61">
        <v>8710</v>
      </c>
      <c r="E91" s="61">
        <v>8659</v>
      </c>
      <c r="F91" s="60">
        <v>9109</v>
      </c>
    </row>
    <row r="92" spans="1:11" ht="17.399999999999999" customHeight="1" x14ac:dyDescent="0.3">
      <c r="A92" s="17" t="s">
        <v>29</v>
      </c>
      <c r="B92" s="62">
        <v>5795</v>
      </c>
      <c r="C92" s="62">
        <v>5717</v>
      </c>
      <c r="D92" s="62">
        <v>5909</v>
      </c>
      <c r="E92" s="62">
        <v>6044</v>
      </c>
      <c r="F92" s="67">
        <v>7168</v>
      </c>
    </row>
    <row r="93" spans="1:11" ht="17.399999999999999" customHeight="1" x14ac:dyDescent="0.3">
      <c r="A93" s="17" t="s">
        <v>299</v>
      </c>
      <c r="B93" s="62" t="s">
        <v>169</v>
      </c>
      <c r="C93" s="62" t="s">
        <v>169</v>
      </c>
      <c r="D93" s="62">
        <v>2510</v>
      </c>
      <c r="E93" s="62">
        <v>2920</v>
      </c>
      <c r="F93" s="67">
        <v>5354</v>
      </c>
    </row>
    <row r="94" spans="1:11" x14ac:dyDescent="0.3">
      <c r="A94" s="17" t="s">
        <v>25</v>
      </c>
      <c r="B94" s="62">
        <v>3078</v>
      </c>
      <c r="C94" s="62">
        <v>2816</v>
      </c>
      <c r="D94" s="62">
        <v>3018</v>
      </c>
      <c r="E94" s="62" t="s">
        <v>169</v>
      </c>
      <c r="F94" s="67">
        <v>4633</v>
      </c>
    </row>
    <row r="95" spans="1:11" x14ac:dyDescent="0.3">
      <c r="A95" s="18" t="s">
        <v>300</v>
      </c>
      <c r="B95" s="62">
        <v>2821</v>
      </c>
      <c r="C95" s="62">
        <v>3047</v>
      </c>
      <c r="D95" s="62">
        <v>3462</v>
      </c>
      <c r="E95" s="62">
        <v>3891</v>
      </c>
      <c r="F95" s="67">
        <v>3904</v>
      </c>
    </row>
    <row r="96" spans="1:11" x14ac:dyDescent="0.3">
      <c r="A96" s="17" t="s">
        <v>33</v>
      </c>
      <c r="B96" s="62" t="s">
        <v>169</v>
      </c>
      <c r="C96" s="62">
        <v>4110</v>
      </c>
      <c r="D96" s="62">
        <v>4660</v>
      </c>
      <c r="E96" s="62">
        <v>3401</v>
      </c>
      <c r="F96" s="67">
        <v>3767</v>
      </c>
    </row>
    <row r="97" spans="1:6" x14ac:dyDescent="0.3">
      <c r="A97" s="17" t="s">
        <v>37</v>
      </c>
      <c r="B97" s="62">
        <v>2438</v>
      </c>
      <c r="C97" s="62">
        <v>2823</v>
      </c>
      <c r="D97" s="62">
        <v>2780</v>
      </c>
      <c r="E97" s="62">
        <v>2938</v>
      </c>
      <c r="F97" s="67">
        <v>3687</v>
      </c>
    </row>
    <row r="98" spans="1:6" x14ac:dyDescent="0.3">
      <c r="A98" s="17" t="s">
        <v>27</v>
      </c>
      <c r="B98" s="62" t="s">
        <v>169</v>
      </c>
      <c r="C98" s="62">
        <v>2345</v>
      </c>
      <c r="D98" s="62">
        <v>2540</v>
      </c>
      <c r="E98" s="62">
        <v>2732</v>
      </c>
      <c r="F98" s="67">
        <v>2984</v>
      </c>
    </row>
    <row r="99" spans="1:6" x14ac:dyDescent="0.3">
      <c r="A99" s="17" t="s">
        <v>278</v>
      </c>
      <c r="B99" s="62" t="s">
        <v>169</v>
      </c>
      <c r="C99" s="62" t="s">
        <v>169</v>
      </c>
      <c r="D99" s="62">
        <f t="shared" ref="D99:F99" si="13">D100-SUM(D89:D98)</f>
        <v>20691</v>
      </c>
      <c r="E99" s="62" t="s">
        <v>169</v>
      </c>
      <c r="F99" s="62">
        <f t="shared" si="13"/>
        <v>25589</v>
      </c>
    </row>
    <row r="100" spans="1:6" x14ac:dyDescent="0.3">
      <c r="A100" s="51" t="s">
        <v>77</v>
      </c>
      <c r="B100" s="70">
        <v>81640</v>
      </c>
      <c r="C100" s="70">
        <v>88487</v>
      </c>
      <c r="D100" s="70">
        <v>94721</v>
      </c>
      <c r="E100" s="70">
        <v>96953</v>
      </c>
      <c r="F100" s="71">
        <v>117266</v>
      </c>
    </row>
    <row r="101" spans="1:6" x14ac:dyDescent="0.3">
      <c r="A101" s="27" t="s">
        <v>149</v>
      </c>
      <c r="B101" s="28"/>
      <c r="C101" s="28"/>
      <c r="D101" s="28"/>
      <c r="E101" s="28"/>
      <c r="F101" s="29"/>
    </row>
    <row r="102" spans="1:6" x14ac:dyDescent="0.3">
      <c r="A102" t="s">
        <v>279</v>
      </c>
    </row>
    <row r="105" spans="1:6" ht="18" thickBot="1" x14ac:dyDescent="0.4">
      <c r="A105" s="25" t="s">
        <v>345</v>
      </c>
    </row>
    <row r="106" spans="1:6" ht="15" thickTop="1" x14ac:dyDescent="0.3">
      <c r="A106" t="s">
        <v>172</v>
      </c>
    </row>
    <row r="107" spans="1:6" x14ac:dyDescent="0.3">
      <c r="A107" s="21" t="s">
        <v>277</v>
      </c>
      <c r="B107" s="22" t="s">
        <v>89</v>
      </c>
      <c r="C107" s="22" t="s">
        <v>90</v>
      </c>
      <c r="D107" s="22" t="s">
        <v>91</v>
      </c>
      <c r="E107" s="23" t="s">
        <v>92</v>
      </c>
      <c r="F107" s="23" t="s">
        <v>129</v>
      </c>
    </row>
    <row r="108" spans="1:6" x14ac:dyDescent="0.3">
      <c r="A108" s="17" t="str">
        <f>A89</f>
        <v>European Union</v>
      </c>
      <c r="B108" s="44">
        <f>IFERROR(B89/B$100*100,"n.c.")</f>
        <v>34.234443900048994</v>
      </c>
      <c r="C108" s="44">
        <f t="shared" ref="C108:F108" si="14">IFERROR(C89/C$100*100,"n.c.")</f>
        <v>33.549560952456289</v>
      </c>
      <c r="D108" s="44">
        <f t="shared" si="14"/>
        <v>34.141320298561041</v>
      </c>
      <c r="E108" s="44">
        <f t="shared" si="14"/>
        <v>33.481171289181354</v>
      </c>
      <c r="F108" s="44">
        <f t="shared" si="14"/>
        <v>34.232428837003056</v>
      </c>
    </row>
    <row r="109" spans="1:6" x14ac:dyDescent="0.3">
      <c r="A109" s="17" t="str">
        <f t="shared" ref="A109:A119" si="15">A90</f>
        <v>United Kingdom</v>
      </c>
      <c r="B109" s="44">
        <f t="shared" ref="B109:F119" si="16">IFERROR(B90/B$100*100,"n.c.")</f>
        <v>8.1553160215580593</v>
      </c>
      <c r="C109" s="44">
        <f t="shared" si="16"/>
        <v>8.6747205804242427</v>
      </c>
      <c r="D109" s="44">
        <f t="shared" si="16"/>
        <v>8.5535414533208058</v>
      </c>
      <c r="E109" s="44">
        <f t="shared" si="16"/>
        <v>9.4293111095066671</v>
      </c>
      <c r="F109" s="44">
        <f t="shared" si="16"/>
        <v>9.3189841897907328</v>
      </c>
    </row>
    <row r="110" spans="1:6" x14ac:dyDescent="0.3">
      <c r="A110" s="17" t="str">
        <f t="shared" si="15"/>
        <v>Canada</v>
      </c>
      <c r="B110" s="44">
        <f t="shared" si="16"/>
        <v>9.2528172464478189</v>
      </c>
      <c r="C110" s="44">
        <f t="shared" si="16"/>
        <v>9.3652174895747393</v>
      </c>
      <c r="D110" s="44">
        <f t="shared" si="16"/>
        <v>9.1954265685539625</v>
      </c>
      <c r="E110" s="44">
        <f t="shared" si="16"/>
        <v>8.9311315792187962</v>
      </c>
      <c r="F110" s="44">
        <f t="shared" si="16"/>
        <v>7.767809936383947</v>
      </c>
    </row>
    <row r="111" spans="1:6" x14ac:dyDescent="0.3">
      <c r="A111" s="17" t="str">
        <f t="shared" si="15"/>
        <v>Japan</v>
      </c>
      <c r="B111" s="44">
        <f t="shared" si="16"/>
        <v>7.0982361587457135</v>
      </c>
      <c r="C111" s="44">
        <f t="shared" si="16"/>
        <v>6.4608360550137318</v>
      </c>
      <c r="D111" s="44">
        <f t="shared" si="16"/>
        <v>6.2383209636722583</v>
      </c>
      <c r="E111" s="44">
        <f t="shared" si="16"/>
        <v>6.2339484079915009</v>
      </c>
      <c r="F111" s="44">
        <f t="shared" si="16"/>
        <v>6.112598707212662</v>
      </c>
    </row>
    <row r="112" spans="1:6" x14ac:dyDescent="0.3">
      <c r="A112" s="17" t="str">
        <f t="shared" si="15"/>
        <v>Brazil</v>
      </c>
      <c r="B112" s="44" t="str">
        <f t="shared" si="16"/>
        <v>n.c.</v>
      </c>
      <c r="C112" s="44" t="str">
        <f t="shared" si="16"/>
        <v>n.c.</v>
      </c>
      <c r="D112" s="44">
        <f t="shared" si="16"/>
        <v>2.6498875645316242</v>
      </c>
      <c r="E112" s="44">
        <f t="shared" si="16"/>
        <v>3.0117685889039016</v>
      </c>
      <c r="F112" s="44">
        <f t="shared" si="16"/>
        <v>4.5656882642880285</v>
      </c>
    </row>
    <row r="113" spans="1:6" x14ac:dyDescent="0.3">
      <c r="A113" s="17" t="str">
        <f t="shared" si="15"/>
        <v>Switzerland</v>
      </c>
      <c r="B113" s="44">
        <f t="shared" si="16"/>
        <v>3.7702106810387064</v>
      </c>
      <c r="C113" s="44">
        <f t="shared" si="16"/>
        <v>3.1823883734333855</v>
      </c>
      <c r="D113" s="44">
        <f t="shared" si="16"/>
        <v>3.1861994700224869</v>
      </c>
      <c r="E113" s="44" t="str">
        <f t="shared" si="16"/>
        <v>n.c.</v>
      </c>
      <c r="F113" s="44">
        <f t="shared" si="16"/>
        <v>3.9508467927617552</v>
      </c>
    </row>
    <row r="114" spans="1:6" x14ac:dyDescent="0.3">
      <c r="A114" s="17" t="str">
        <f t="shared" si="15"/>
        <v>Australia</v>
      </c>
      <c r="B114" s="44">
        <f t="shared" si="16"/>
        <v>3.4554140127388533</v>
      </c>
      <c r="C114" s="44">
        <f t="shared" si="16"/>
        <v>3.4434436696915935</v>
      </c>
      <c r="D114" s="44">
        <f t="shared" si="16"/>
        <v>3.6549445212782805</v>
      </c>
      <c r="E114" s="44">
        <f t="shared" si="16"/>
        <v>4.0132847874743431</v>
      </c>
      <c r="F114" s="44">
        <f t="shared" si="16"/>
        <v>3.3291832244640394</v>
      </c>
    </row>
    <row r="115" spans="1:6" x14ac:dyDescent="0.3">
      <c r="A115" s="17" t="str">
        <f t="shared" si="15"/>
        <v>China</v>
      </c>
      <c r="B115" s="44" t="str">
        <f t="shared" si="16"/>
        <v>n.c.</v>
      </c>
      <c r="C115" s="44">
        <f t="shared" si="16"/>
        <v>4.6447500762823921</v>
      </c>
      <c r="D115" s="44">
        <f t="shared" si="16"/>
        <v>4.919711573990984</v>
      </c>
      <c r="E115" s="44">
        <f t="shared" si="16"/>
        <v>3.5078852639938942</v>
      </c>
      <c r="F115" s="44">
        <f t="shared" si="16"/>
        <v>3.2123548172530825</v>
      </c>
    </row>
    <row r="116" spans="1:6" x14ac:dyDescent="0.3">
      <c r="A116" s="17" t="str">
        <f t="shared" si="15"/>
        <v>South Korea</v>
      </c>
      <c r="B116" s="44">
        <f t="shared" si="16"/>
        <v>2.9862812346888781</v>
      </c>
      <c r="C116" s="44">
        <f t="shared" si="16"/>
        <v>3.1902991399866645</v>
      </c>
      <c r="D116" s="44">
        <f t="shared" si="16"/>
        <v>2.9349352308358232</v>
      </c>
      <c r="E116" s="44">
        <f t="shared" si="16"/>
        <v>3.0303342856848161</v>
      </c>
      <c r="F116" s="44">
        <f t="shared" si="16"/>
        <v>3.1441338495386559</v>
      </c>
    </row>
    <row r="117" spans="1:6" x14ac:dyDescent="0.3">
      <c r="A117" s="17" t="str">
        <f t="shared" si="15"/>
        <v>Mexico</v>
      </c>
      <c r="B117" s="44" t="str">
        <f t="shared" si="16"/>
        <v>n.c.</v>
      </c>
      <c r="C117" s="44">
        <f t="shared" si="16"/>
        <v>2.6501067953484694</v>
      </c>
      <c r="D117" s="44">
        <f t="shared" si="16"/>
        <v>2.6815595274543131</v>
      </c>
      <c r="E117" s="44">
        <f t="shared" si="16"/>
        <v>2.8178602003032398</v>
      </c>
      <c r="F117" s="44">
        <f t="shared" si="16"/>
        <v>2.5446420957481282</v>
      </c>
    </row>
    <row r="118" spans="1:6" x14ac:dyDescent="0.3">
      <c r="A118" s="17" t="str">
        <f t="shared" si="15"/>
        <v>All other trade parners</v>
      </c>
      <c r="B118" s="44" t="str">
        <f t="shared" si="16"/>
        <v>n.c.</v>
      </c>
      <c r="C118" s="44" t="str">
        <f t="shared" si="16"/>
        <v>n.c.</v>
      </c>
      <c r="D118" s="44">
        <f t="shared" si="16"/>
        <v>21.844152827778423</v>
      </c>
      <c r="E118" s="44" t="str">
        <f t="shared" si="16"/>
        <v>n.c.</v>
      </c>
      <c r="F118" s="44">
        <f t="shared" si="16"/>
        <v>21.821329285555915</v>
      </c>
    </row>
    <row r="119" spans="1:6" x14ac:dyDescent="0.3">
      <c r="A119" s="51" t="str">
        <f t="shared" si="15"/>
        <v>Total</v>
      </c>
      <c r="B119" s="44">
        <f t="shared" si="16"/>
        <v>100</v>
      </c>
      <c r="C119" s="44">
        <f t="shared" si="16"/>
        <v>100</v>
      </c>
      <c r="D119" s="44">
        <f t="shared" si="16"/>
        <v>100</v>
      </c>
      <c r="E119" s="44">
        <f t="shared" si="16"/>
        <v>100</v>
      </c>
      <c r="F119" s="44">
        <f t="shared" si="16"/>
        <v>100</v>
      </c>
    </row>
    <row r="120" spans="1:6" x14ac:dyDescent="0.3">
      <c r="A120" s="27" t="s">
        <v>149</v>
      </c>
      <c r="B120" s="57"/>
      <c r="C120" s="57"/>
      <c r="D120" s="57"/>
      <c r="E120" s="57"/>
      <c r="F120" s="58"/>
    </row>
    <row r="121" spans="1:6" x14ac:dyDescent="0.3">
      <c r="A121" t="s">
        <v>279</v>
      </c>
    </row>
    <row r="124" spans="1:6" ht="18" thickBot="1" x14ac:dyDescent="0.4">
      <c r="A124" s="25" t="s">
        <v>346</v>
      </c>
    </row>
    <row r="125" spans="1:6" ht="15" thickTop="1" x14ac:dyDescent="0.3">
      <c r="A125" t="s">
        <v>179</v>
      </c>
    </row>
    <row r="126" spans="1:6" x14ac:dyDescent="0.3">
      <c r="A126" s="21" t="s">
        <v>277</v>
      </c>
      <c r="B126" s="22" t="s">
        <v>144</v>
      </c>
      <c r="C126" s="22" t="s">
        <v>145</v>
      </c>
      <c r="D126" s="22" t="s">
        <v>146</v>
      </c>
      <c r="E126" s="22" t="s">
        <v>147</v>
      </c>
      <c r="F126" s="23" t="s">
        <v>148</v>
      </c>
    </row>
    <row r="127" spans="1:6" x14ac:dyDescent="0.3">
      <c r="A127" s="16" t="str">
        <f>A108</f>
        <v>European Union</v>
      </c>
      <c r="B127" s="62">
        <f t="shared" ref="B127:E138" si="17">IFERROR(C89-B89,"n.c.")</f>
        <v>1738</v>
      </c>
      <c r="C127" s="62">
        <f t="shared" si="17"/>
        <v>2652</v>
      </c>
      <c r="D127" s="62">
        <f t="shared" si="17"/>
        <v>122</v>
      </c>
      <c r="E127" s="62">
        <f t="shared" si="17"/>
        <v>7682</v>
      </c>
      <c r="F127" s="67">
        <f t="shared" ref="F127:F138" si="18">IFERROR(F89-B89,"n.c.")</f>
        <v>12194</v>
      </c>
    </row>
    <row r="128" spans="1:6" x14ac:dyDescent="0.3">
      <c r="A128" s="17" t="str">
        <f t="shared" ref="A128:A138" si="19">A109</f>
        <v>United Kingdom</v>
      </c>
      <c r="B128" s="62">
        <f t="shared" si="17"/>
        <v>1018</v>
      </c>
      <c r="C128" s="62">
        <f t="shared" si="17"/>
        <v>426</v>
      </c>
      <c r="D128" s="62">
        <f t="shared" si="17"/>
        <v>1040</v>
      </c>
      <c r="E128" s="62">
        <f t="shared" si="17"/>
        <v>1786</v>
      </c>
      <c r="F128" s="67">
        <f t="shared" si="18"/>
        <v>4270</v>
      </c>
    </row>
    <row r="129" spans="1:6" x14ac:dyDescent="0.3">
      <c r="A129" s="16" t="str">
        <f t="shared" si="19"/>
        <v>Canada</v>
      </c>
      <c r="B129" s="62">
        <f t="shared" si="17"/>
        <v>733</v>
      </c>
      <c r="C129" s="62">
        <f t="shared" si="17"/>
        <v>423</v>
      </c>
      <c r="D129" s="62">
        <f t="shared" si="17"/>
        <v>-51</v>
      </c>
      <c r="E129" s="62">
        <f t="shared" si="17"/>
        <v>450</v>
      </c>
      <c r="F129" s="67">
        <f t="shared" si="18"/>
        <v>1555</v>
      </c>
    </row>
    <row r="130" spans="1:6" x14ac:dyDescent="0.3">
      <c r="A130" s="17" t="str">
        <f t="shared" si="19"/>
        <v>Japan</v>
      </c>
      <c r="B130" s="62">
        <f t="shared" si="17"/>
        <v>-78</v>
      </c>
      <c r="C130" s="62">
        <f t="shared" si="17"/>
        <v>192</v>
      </c>
      <c r="D130" s="62">
        <f t="shared" si="17"/>
        <v>135</v>
      </c>
      <c r="E130" s="62">
        <f t="shared" si="17"/>
        <v>1124</v>
      </c>
      <c r="F130" s="67">
        <f t="shared" si="18"/>
        <v>1373</v>
      </c>
    </row>
    <row r="131" spans="1:6" x14ac:dyDescent="0.3">
      <c r="A131" s="17" t="str">
        <f t="shared" si="19"/>
        <v>Brazil</v>
      </c>
      <c r="B131" s="62" t="str">
        <f t="shared" si="17"/>
        <v>n.c.</v>
      </c>
      <c r="C131" s="62" t="str">
        <f t="shared" si="17"/>
        <v>n.c.</v>
      </c>
      <c r="D131" s="62">
        <f t="shared" si="17"/>
        <v>410</v>
      </c>
      <c r="E131" s="62">
        <f t="shared" si="17"/>
        <v>2434</v>
      </c>
      <c r="F131" s="67" t="str">
        <f t="shared" si="18"/>
        <v>n.c.</v>
      </c>
    </row>
    <row r="132" spans="1:6" x14ac:dyDescent="0.3">
      <c r="A132" s="17" t="str">
        <f t="shared" si="19"/>
        <v>Switzerland</v>
      </c>
      <c r="B132" s="62">
        <f t="shared" si="17"/>
        <v>-262</v>
      </c>
      <c r="C132" s="62">
        <f t="shared" si="17"/>
        <v>202</v>
      </c>
      <c r="D132" s="62" t="str">
        <f t="shared" si="17"/>
        <v>n.c.</v>
      </c>
      <c r="E132" s="62" t="str">
        <f t="shared" si="17"/>
        <v>n.c.</v>
      </c>
      <c r="F132" s="67">
        <f t="shared" si="18"/>
        <v>1555</v>
      </c>
    </row>
    <row r="133" spans="1:6" x14ac:dyDescent="0.3">
      <c r="A133" s="18" t="str">
        <f t="shared" si="19"/>
        <v>Australia</v>
      </c>
      <c r="B133" s="62">
        <f t="shared" si="17"/>
        <v>226</v>
      </c>
      <c r="C133" s="62">
        <f t="shared" si="17"/>
        <v>415</v>
      </c>
      <c r="D133" s="62">
        <f t="shared" si="17"/>
        <v>429</v>
      </c>
      <c r="E133" s="62">
        <f t="shared" si="17"/>
        <v>13</v>
      </c>
      <c r="F133" s="67">
        <f t="shared" si="18"/>
        <v>1083</v>
      </c>
    </row>
    <row r="134" spans="1:6" x14ac:dyDescent="0.3">
      <c r="A134" s="17" t="str">
        <f t="shared" si="19"/>
        <v>China</v>
      </c>
      <c r="B134" s="62" t="str">
        <f t="shared" si="17"/>
        <v>n.c.</v>
      </c>
      <c r="C134" s="62">
        <f t="shared" si="17"/>
        <v>550</v>
      </c>
      <c r="D134" s="62">
        <f t="shared" si="17"/>
        <v>-1259</v>
      </c>
      <c r="E134" s="62">
        <f t="shared" si="17"/>
        <v>366</v>
      </c>
      <c r="F134" s="67" t="str">
        <f t="shared" si="18"/>
        <v>n.c.</v>
      </c>
    </row>
    <row r="135" spans="1:6" x14ac:dyDescent="0.3">
      <c r="A135" s="17" t="str">
        <f t="shared" si="19"/>
        <v>South Korea</v>
      </c>
      <c r="B135" s="62">
        <f t="shared" si="17"/>
        <v>385</v>
      </c>
      <c r="C135" s="62">
        <f t="shared" si="17"/>
        <v>-43</v>
      </c>
      <c r="D135" s="62">
        <f t="shared" si="17"/>
        <v>158</v>
      </c>
      <c r="E135" s="62">
        <f t="shared" si="17"/>
        <v>749</v>
      </c>
      <c r="F135" s="67">
        <f t="shared" si="18"/>
        <v>1249</v>
      </c>
    </row>
    <row r="136" spans="1:6" x14ac:dyDescent="0.3">
      <c r="A136" s="17" t="str">
        <f t="shared" si="19"/>
        <v>Mexico</v>
      </c>
      <c r="B136" s="62" t="str">
        <f t="shared" si="17"/>
        <v>n.c.</v>
      </c>
      <c r="C136" s="62">
        <f t="shared" si="17"/>
        <v>195</v>
      </c>
      <c r="D136" s="62">
        <f t="shared" si="17"/>
        <v>192</v>
      </c>
      <c r="E136" s="62">
        <f t="shared" si="17"/>
        <v>252</v>
      </c>
      <c r="F136" s="67" t="str">
        <f t="shared" si="18"/>
        <v>n.c.</v>
      </c>
    </row>
    <row r="137" spans="1:6" x14ac:dyDescent="0.3">
      <c r="A137" s="17" t="str">
        <f t="shared" si="19"/>
        <v>All other trade parners</v>
      </c>
      <c r="B137" s="62" t="str">
        <f t="shared" si="17"/>
        <v>n.c.</v>
      </c>
      <c r="C137" s="62" t="str">
        <f t="shared" si="17"/>
        <v>n.c.</v>
      </c>
      <c r="D137" s="62" t="str">
        <f t="shared" si="17"/>
        <v>n.c.</v>
      </c>
      <c r="E137" s="62" t="str">
        <f t="shared" si="17"/>
        <v>n.c.</v>
      </c>
      <c r="F137" s="67" t="str">
        <f t="shared" si="18"/>
        <v>n.c.</v>
      </c>
    </row>
    <row r="138" spans="1:6" x14ac:dyDescent="0.3">
      <c r="A138" s="51" t="str">
        <f t="shared" si="19"/>
        <v>Total</v>
      </c>
      <c r="B138" s="62">
        <f t="shared" si="17"/>
        <v>6847</v>
      </c>
      <c r="C138" s="62">
        <f t="shared" si="17"/>
        <v>6234</v>
      </c>
      <c r="D138" s="62">
        <f t="shared" si="17"/>
        <v>2232</v>
      </c>
      <c r="E138" s="62">
        <f t="shared" si="17"/>
        <v>20313</v>
      </c>
      <c r="F138" s="67">
        <f t="shared" si="18"/>
        <v>35626</v>
      </c>
    </row>
    <row r="139" spans="1:6" x14ac:dyDescent="0.3">
      <c r="A139" s="27" t="s">
        <v>149</v>
      </c>
      <c r="B139" s="28"/>
      <c r="C139" s="28"/>
      <c r="D139" s="28"/>
      <c r="E139" s="28"/>
      <c r="F139" s="29"/>
    </row>
    <row r="140" spans="1:6" x14ac:dyDescent="0.3">
      <c r="A140" t="s">
        <v>279</v>
      </c>
    </row>
    <row r="143" spans="1:6" ht="18" thickBot="1" x14ac:dyDescent="0.4">
      <c r="A143" s="25" t="s">
        <v>347</v>
      </c>
    </row>
    <row r="144" spans="1:6" ht="15" thickTop="1" x14ac:dyDescent="0.3">
      <c r="A144" t="s">
        <v>172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6.2184693548964187</v>
      </c>
      <c r="C146" s="44">
        <f t="shared" ref="C146:E146" si="20">IFERROR((D89-C89)/C89*100,"n.c.")</f>
        <v>8.9332030855256512</v>
      </c>
      <c r="D146" s="44">
        <f t="shared" si="20"/>
        <v>0.37725347104115775</v>
      </c>
      <c r="E146" s="44">
        <f t="shared" si="20"/>
        <v>23.665321462678289</v>
      </c>
      <c r="F146" s="44">
        <f>IFERROR((F89-B89)/B89*100,"n.c.")</f>
        <v>43.62946795949766</v>
      </c>
    </row>
    <row r="147" spans="1:6" x14ac:dyDescent="0.3">
      <c r="A147" s="17" t="str">
        <f t="shared" ref="A147:A157" si="21">A128</f>
        <v>United Kingdom</v>
      </c>
      <c r="B147" s="44">
        <f t="shared" ref="B147:E157" si="22">IFERROR((C90-B90)/B90*100,"n.c.")</f>
        <v>15.289876839891859</v>
      </c>
      <c r="C147" s="44">
        <f t="shared" si="22"/>
        <v>5.5497655028660757</v>
      </c>
      <c r="D147" s="44">
        <f t="shared" si="22"/>
        <v>12.836336706985929</v>
      </c>
      <c r="E147" s="44">
        <f t="shared" si="22"/>
        <v>19.53620651936119</v>
      </c>
      <c r="F147" s="44">
        <f t="shared" ref="F147:F157" si="23">IFERROR((F90-B90)/B90*100,"n.c.")</f>
        <v>64.133373385401029</v>
      </c>
    </row>
    <row r="148" spans="1:6" x14ac:dyDescent="0.3">
      <c r="A148" s="17" t="str">
        <f t="shared" si="21"/>
        <v>Canada</v>
      </c>
      <c r="B148" s="44">
        <f t="shared" si="22"/>
        <v>9.703468361133174</v>
      </c>
      <c r="C148" s="44">
        <f t="shared" si="22"/>
        <v>5.1043803547725348</v>
      </c>
      <c r="D148" s="44">
        <f t="shared" si="22"/>
        <v>-0.58553386911595873</v>
      </c>
      <c r="E148" s="44">
        <f t="shared" si="22"/>
        <v>5.196904954382723</v>
      </c>
      <c r="F148" s="44">
        <f t="shared" si="23"/>
        <v>20.585120465978292</v>
      </c>
    </row>
    <row r="149" spans="1:6" x14ac:dyDescent="0.3">
      <c r="A149" s="17" t="str">
        <f t="shared" si="21"/>
        <v>Japan</v>
      </c>
      <c r="B149" s="44">
        <f t="shared" si="22"/>
        <v>-1.3459879206212251</v>
      </c>
      <c r="C149" s="44">
        <f t="shared" si="22"/>
        <v>3.3584047577400735</v>
      </c>
      <c r="D149" s="44">
        <f t="shared" si="22"/>
        <v>2.2846505330851246</v>
      </c>
      <c r="E149" s="44">
        <f t="shared" si="22"/>
        <v>18.596955658504303</v>
      </c>
      <c r="F149" s="44">
        <f t="shared" si="23"/>
        <v>23.692838654012078</v>
      </c>
    </row>
    <row r="150" spans="1:6" x14ac:dyDescent="0.3">
      <c r="A150" s="17" t="str">
        <f t="shared" si="21"/>
        <v>Brazil</v>
      </c>
      <c r="B150" s="44" t="str">
        <f t="shared" si="22"/>
        <v>n.c.</v>
      </c>
      <c r="C150" s="44" t="str">
        <f t="shared" si="22"/>
        <v>n.c.</v>
      </c>
      <c r="D150" s="44">
        <f t="shared" si="22"/>
        <v>16.334661354581673</v>
      </c>
      <c r="E150" s="44">
        <f t="shared" si="22"/>
        <v>83.356164383561648</v>
      </c>
      <c r="F150" s="44" t="str">
        <f t="shared" si="23"/>
        <v>n.c.</v>
      </c>
    </row>
    <row r="151" spans="1:6" x14ac:dyDescent="0.3">
      <c r="A151" s="17" t="str">
        <f t="shared" si="21"/>
        <v>Switzerland</v>
      </c>
      <c r="B151" s="44">
        <f t="shared" si="22"/>
        <v>-8.5120207927225469</v>
      </c>
      <c r="C151" s="44">
        <f t="shared" si="22"/>
        <v>7.1732954545454541</v>
      </c>
      <c r="D151" s="44" t="str">
        <f t="shared" si="22"/>
        <v>n.c.</v>
      </c>
      <c r="E151" s="44" t="str">
        <f t="shared" si="22"/>
        <v>n.c.</v>
      </c>
      <c r="F151" s="44">
        <f t="shared" si="23"/>
        <v>50.519818063677711</v>
      </c>
    </row>
    <row r="152" spans="1:6" x14ac:dyDescent="0.3">
      <c r="A152" s="17" t="str">
        <f t="shared" si="21"/>
        <v>Australia</v>
      </c>
      <c r="B152" s="44">
        <f t="shared" si="22"/>
        <v>8.0113434952144615</v>
      </c>
      <c r="C152" s="44">
        <f t="shared" si="22"/>
        <v>13.619954053167049</v>
      </c>
      <c r="D152" s="44">
        <f t="shared" si="22"/>
        <v>12.391681109185441</v>
      </c>
      <c r="E152" s="44">
        <f t="shared" si="22"/>
        <v>0.33410434335646361</v>
      </c>
      <c r="F152" s="44">
        <f t="shared" si="23"/>
        <v>38.390641616448065</v>
      </c>
    </row>
    <row r="153" spans="1:6" x14ac:dyDescent="0.3">
      <c r="A153" s="17" t="str">
        <f t="shared" si="21"/>
        <v>China</v>
      </c>
      <c r="B153" s="44" t="str">
        <f t="shared" si="22"/>
        <v>n.c.</v>
      </c>
      <c r="C153" s="44">
        <f t="shared" si="22"/>
        <v>13.381995133819952</v>
      </c>
      <c r="D153" s="44">
        <f t="shared" si="22"/>
        <v>-27.01716738197425</v>
      </c>
      <c r="E153" s="44">
        <f t="shared" si="22"/>
        <v>10.761540723316672</v>
      </c>
      <c r="F153" s="44" t="str">
        <f t="shared" si="23"/>
        <v>n.c.</v>
      </c>
    </row>
    <row r="154" spans="1:6" x14ac:dyDescent="0.3">
      <c r="A154" s="17" t="str">
        <f t="shared" si="21"/>
        <v>South Korea</v>
      </c>
      <c r="B154" s="44">
        <f t="shared" si="22"/>
        <v>15.791632485643969</v>
      </c>
      <c r="C154" s="44">
        <f t="shared" si="22"/>
        <v>-1.5232022670917464</v>
      </c>
      <c r="D154" s="44">
        <f t="shared" si="22"/>
        <v>5.6834532374100721</v>
      </c>
      <c r="E154" s="44">
        <f t="shared" si="22"/>
        <v>25.493533015656912</v>
      </c>
      <c r="F154" s="44">
        <f t="shared" si="23"/>
        <v>51.230516817063162</v>
      </c>
    </row>
    <row r="155" spans="1:6" x14ac:dyDescent="0.3">
      <c r="A155" s="17" t="str">
        <f t="shared" si="21"/>
        <v>Mexico</v>
      </c>
      <c r="B155" s="44" t="str">
        <f t="shared" si="22"/>
        <v>n.c.</v>
      </c>
      <c r="C155" s="44">
        <f t="shared" si="22"/>
        <v>8.3155650319829419</v>
      </c>
      <c r="D155" s="44">
        <f t="shared" si="22"/>
        <v>7.5590551181102361</v>
      </c>
      <c r="E155" s="44">
        <f t="shared" si="22"/>
        <v>9.2240117130307464</v>
      </c>
      <c r="F155" s="44" t="str">
        <f t="shared" si="23"/>
        <v>n.c.</v>
      </c>
    </row>
    <row r="156" spans="1:6" x14ac:dyDescent="0.3">
      <c r="A156" s="17" t="str">
        <f t="shared" si="21"/>
        <v>All other trade parners</v>
      </c>
      <c r="B156" s="44" t="str">
        <f t="shared" si="22"/>
        <v>n.c.</v>
      </c>
      <c r="C156" s="44" t="str">
        <f t="shared" si="22"/>
        <v>n.c.</v>
      </c>
      <c r="D156" s="44" t="str">
        <f t="shared" si="22"/>
        <v>n.c.</v>
      </c>
      <c r="E156" s="44" t="str">
        <f t="shared" si="22"/>
        <v>n.c.</v>
      </c>
      <c r="F156" s="44" t="str">
        <f t="shared" si="23"/>
        <v>n.c.</v>
      </c>
    </row>
    <row r="157" spans="1:6" x14ac:dyDescent="0.3">
      <c r="A157" s="51" t="str">
        <f t="shared" si="21"/>
        <v>Total</v>
      </c>
      <c r="B157" s="44">
        <f t="shared" si="22"/>
        <v>8.3868201861832432</v>
      </c>
      <c r="C157" s="44">
        <f t="shared" si="22"/>
        <v>7.0451026704487667</v>
      </c>
      <c r="D157" s="44">
        <f t="shared" si="22"/>
        <v>2.3563940414480422</v>
      </c>
      <c r="E157" s="44">
        <f t="shared" si="22"/>
        <v>20.951388817261972</v>
      </c>
      <c r="F157" s="44">
        <f t="shared" si="23"/>
        <v>43.637922586967171</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236E-7DA0-4B1E-946D-60069902F7F6}">
  <sheetPr>
    <tabColor rgb="FF00B0F0"/>
  </sheetPr>
  <dimension ref="A1:K144"/>
  <sheetViews>
    <sheetView tabSelected="1" zoomScale="85" zoomScaleNormal="85" workbookViewId="0">
      <selection activeCell="A130" sqref="A130:C142"/>
    </sheetView>
  </sheetViews>
  <sheetFormatPr defaultRowHeight="14.4" x14ac:dyDescent="0.3"/>
  <cols>
    <col min="1" max="1" width="36.6640625" customWidth="1"/>
    <col min="2" max="2" width="39" customWidth="1"/>
    <col min="3" max="3" width="39.21875" customWidth="1"/>
  </cols>
  <sheetData>
    <row r="1" spans="1:11" ht="31.2" x14ac:dyDescent="0.6">
      <c r="A1" s="1" t="s">
        <v>61</v>
      </c>
      <c r="B1" s="2"/>
      <c r="C1" s="2"/>
      <c r="D1" s="2"/>
      <c r="E1" s="2"/>
      <c r="F1" s="2"/>
      <c r="G1" s="2"/>
      <c r="H1" s="2"/>
      <c r="I1" s="2"/>
      <c r="J1" s="2"/>
      <c r="K1" s="2"/>
    </row>
    <row r="2" spans="1:11" ht="15.6" x14ac:dyDescent="0.3">
      <c r="A2" s="8"/>
      <c r="B2" s="2"/>
      <c r="C2" s="2"/>
      <c r="D2" s="2"/>
      <c r="E2" s="2"/>
      <c r="F2" s="2"/>
      <c r="G2" s="2"/>
      <c r="H2" s="2"/>
      <c r="I2" s="2"/>
      <c r="J2" s="2"/>
      <c r="K2" s="2"/>
    </row>
    <row r="3" spans="1:11" ht="16.2" thickBot="1" x14ac:dyDescent="0.35">
      <c r="A3" s="4"/>
      <c r="B3" s="9"/>
      <c r="C3" s="9"/>
      <c r="D3" s="9"/>
      <c r="E3" s="9"/>
      <c r="F3" s="9"/>
      <c r="G3" s="9"/>
      <c r="H3" s="9"/>
      <c r="I3" s="9"/>
      <c r="J3" s="9"/>
      <c r="K3" s="9"/>
    </row>
    <row r="4" spans="1:11" ht="15" thickTop="1" x14ac:dyDescent="0.3"/>
    <row r="5" spans="1:11" ht="18" thickBot="1" x14ac:dyDescent="0.4">
      <c r="A5" s="25" t="s">
        <v>62</v>
      </c>
      <c r="B5" s="76"/>
      <c r="C5" s="76"/>
      <c r="D5" s="76"/>
      <c r="E5" s="76"/>
      <c r="F5" s="76"/>
    </row>
    <row r="6" spans="1:11" ht="15" thickTop="1" x14ac:dyDescent="0.3">
      <c r="A6" t="s">
        <v>371</v>
      </c>
      <c r="B6" s="76"/>
      <c r="C6" s="76"/>
      <c r="D6" s="76"/>
      <c r="E6" s="76"/>
      <c r="F6" s="76"/>
    </row>
    <row r="7" spans="1:11" ht="28.8" x14ac:dyDescent="0.3">
      <c r="A7" s="77" t="s">
        <v>63</v>
      </c>
      <c r="B7" s="78" t="s">
        <v>64</v>
      </c>
      <c r="C7" s="79" t="s">
        <v>65</v>
      </c>
    </row>
    <row r="8" spans="1:11" x14ac:dyDescent="0.3">
      <c r="A8" s="80">
        <v>2020</v>
      </c>
      <c r="B8" s="81">
        <f>'[1]2.1 CB'!$L$22</f>
        <v>717018</v>
      </c>
      <c r="C8" s="82">
        <f>'[1]2.1 CB'!$L$132</f>
        <v>447608</v>
      </c>
    </row>
    <row r="9" spans="1:11" x14ac:dyDescent="0.3">
      <c r="A9" s="80">
        <f>A8+1</f>
        <v>2021</v>
      </c>
      <c r="B9" s="81">
        <f>'[1]2.1 CB'!$M$22</f>
        <v>795299</v>
      </c>
      <c r="C9" s="82">
        <f>'[1]2.1 CB'!$M$132</f>
        <v>546940</v>
      </c>
    </row>
    <row r="10" spans="1:11" x14ac:dyDescent="0.3">
      <c r="A10" s="80">
        <f>A9+1</f>
        <v>2022</v>
      </c>
      <c r="B10" s="81">
        <f>'[1]2.1 CB'!$N$22</f>
        <v>933551</v>
      </c>
      <c r="C10" s="82">
        <f>'[1]2.1 CB'!$N$132</f>
        <v>686486</v>
      </c>
    </row>
    <row r="11" spans="1:11" x14ac:dyDescent="0.3">
      <c r="A11" s="80">
        <f>A10+1</f>
        <v>2023</v>
      </c>
      <c r="B11" s="81">
        <f>'[1]2.1 CB'!$O$22</f>
        <v>1012185</v>
      </c>
      <c r="C11" s="82">
        <f>'[1]2.1 CB'!$O$132</f>
        <v>736272</v>
      </c>
    </row>
    <row r="12" spans="1:11" x14ac:dyDescent="0.3">
      <c r="A12" s="83">
        <f>A11+1</f>
        <v>2024</v>
      </c>
      <c r="B12" s="84">
        <f>'[1]2.1 CB'!$P$22</f>
        <v>1121973</v>
      </c>
      <c r="C12" s="85">
        <f>'[1]2.1 CB'!$P$132</f>
        <v>815268</v>
      </c>
    </row>
    <row r="13" spans="1:11" x14ac:dyDescent="0.3">
      <c r="A13" s="27" t="s">
        <v>66</v>
      </c>
    </row>
    <row r="17" spans="1:3" ht="18" thickBot="1" x14ac:dyDescent="0.4">
      <c r="A17" s="25" t="s">
        <v>67</v>
      </c>
    </row>
    <row r="18" spans="1:3" ht="15" thickTop="1" x14ac:dyDescent="0.3">
      <c r="A18" t="s">
        <v>68</v>
      </c>
    </row>
    <row r="19" spans="1:3" x14ac:dyDescent="0.3">
      <c r="A19" s="77" t="s">
        <v>69</v>
      </c>
      <c r="B19" s="78" t="s">
        <v>70</v>
      </c>
      <c r="C19" s="79" t="s">
        <v>71</v>
      </c>
    </row>
    <row r="20" spans="1:3" x14ac:dyDescent="0.3">
      <c r="A20" s="17" t="s">
        <v>72</v>
      </c>
      <c r="B20" s="81">
        <v>98.992999999999995</v>
      </c>
      <c r="C20" s="86">
        <v>8.8231178468644078</v>
      </c>
    </row>
    <row r="21" spans="1:3" x14ac:dyDescent="0.3">
      <c r="A21" s="17" t="s">
        <v>22</v>
      </c>
      <c r="B21" s="81">
        <v>89.712999999999994</v>
      </c>
      <c r="C21" s="86">
        <v>7.9960034688891808</v>
      </c>
    </row>
    <row r="22" spans="1:3" x14ac:dyDescent="0.3">
      <c r="A22" s="17" t="s">
        <v>73</v>
      </c>
      <c r="B22" s="81">
        <v>83.247</v>
      </c>
      <c r="C22" s="86">
        <v>7.4196972654422169</v>
      </c>
    </row>
    <row r="23" spans="1:3" x14ac:dyDescent="0.3">
      <c r="A23" s="17" t="s">
        <v>25</v>
      </c>
      <c r="B23" s="81">
        <v>64.626000000000005</v>
      </c>
      <c r="C23" s="86">
        <v>5.7600316585158478</v>
      </c>
    </row>
    <row r="24" spans="1:3" x14ac:dyDescent="0.3">
      <c r="A24" s="17" t="s">
        <v>74</v>
      </c>
      <c r="B24" s="81">
        <v>55.271999999999998</v>
      </c>
      <c r="C24" s="86">
        <v>4.926321756405903</v>
      </c>
    </row>
    <row r="25" spans="1:3" x14ac:dyDescent="0.3">
      <c r="A25" s="17" t="s">
        <v>33</v>
      </c>
      <c r="B25" s="81">
        <v>55.024999999999999</v>
      </c>
      <c r="C25" s="86">
        <v>4.9043069663886749</v>
      </c>
    </row>
    <row r="26" spans="1:3" x14ac:dyDescent="0.3">
      <c r="A26" s="17" t="s">
        <v>27</v>
      </c>
      <c r="B26" s="81">
        <v>49.798000000000002</v>
      </c>
      <c r="C26" s="86">
        <v>4.438431227845947</v>
      </c>
    </row>
    <row r="27" spans="1:3" x14ac:dyDescent="0.3">
      <c r="A27" s="17" t="s">
        <v>29</v>
      </c>
      <c r="B27" s="81">
        <v>49.377000000000002</v>
      </c>
      <c r="C27" s="86">
        <v>4.4009080432416825</v>
      </c>
    </row>
    <row r="28" spans="1:3" x14ac:dyDescent="0.3">
      <c r="A28" s="17" t="s">
        <v>75</v>
      </c>
      <c r="B28" s="81">
        <v>44.96</v>
      </c>
      <c r="C28" s="86">
        <v>4.00722655536274</v>
      </c>
    </row>
    <row r="29" spans="1:3" x14ac:dyDescent="0.3">
      <c r="A29" s="17" t="s">
        <v>76</v>
      </c>
      <c r="B29" s="81">
        <v>530.96199999999999</v>
      </c>
      <c r="C29" s="86">
        <v>47.323955211043398</v>
      </c>
    </row>
    <row r="30" spans="1:3" x14ac:dyDescent="0.3">
      <c r="A30" s="27" t="s">
        <v>77</v>
      </c>
      <c r="B30" s="84">
        <v>1121.973</v>
      </c>
      <c r="C30" s="87">
        <v>100</v>
      </c>
    </row>
    <row r="31" spans="1:3" x14ac:dyDescent="0.3">
      <c r="A31" s="27" t="s">
        <v>78</v>
      </c>
    </row>
    <row r="32" spans="1:3" x14ac:dyDescent="0.3">
      <c r="A32" s="47" t="s">
        <v>79</v>
      </c>
    </row>
    <row r="36" spans="1:3" ht="18" thickBot="1" x14ac:dyDescent="0.4">
      <c r="A36" s="25" t="s">
        <v>80</v>
      </c>
    </row>
    <row r="37" spans="1:3" ht="15" thickTop="1" x14ac:dyDescent="0.3">
      <c r="A37" t="s">
        <v>81</v>
      </c>
    </row>
    <row r="38" spans="1:3" x14ac:dyDescent="0.3">
      <c r="A38" s="77" t="s">
        <v>69</v>
      </c>
      <c r="B38" s="78" t="s">
        <v>70</v>
      </c>
      <c r="C38" s="79" t="s">
        <v>71</v>
      </c>
    </row>
    <row r="39" spans="1:3" x14ac:dyDescent="0.3">
      <c r="A39" s="17" t="s">
        <v>72</v>
      </c>
      <c r="B39" s="81">
        <v>92.171000000000006</v>
      </c>
      <c r="C39" s="86">
        <f>B39/$B$49*100</f>
        <v>11.3056074812209</v>
      </c>
    </row>
    <row r="40" spans="1:3" x14ac:dyDescent="0.3">
      <c r="A40" s="17" t="s">
        <v>22</v>
      </c>
      <c r="B40" s="81">
        <v>56.750999999999998</v>
      </c>
      <c r="C40" s="86">
        <f t="shared" ref="C40:C49" si="0">B40/$B$49*100</f>
        <v>6.961023859638793</v>
      </c>
    </row>
    <row r="41" spans="1:3" x14ac:dyDescent="0.3">
      <c r="A41" s="17" t="s">
        <v>82</v>
      </c>
      <c r="B41" s="81">
        <v>55.75</v>
      </c>
      <c r="C41" s="86">
        <f t="shared" si="0"/>
        <v>6.8382421485940812</v>
      </c>
    </row>
    <row r="42" spans="1:3" x14ac:dyDescent="0.3">
      <c r="A42" s="17" t="s">
        <v>27</v>
      </c>
      <c r="B42" s="81">
        <v>45.136000000000003</v>
      </c>
      <c r="C42" s="86">
        <f t="shared" si="0"/>
        <v>5.5363389707433628</v>
      </c>
    </row>
    <row r="43" spans="1:3" x14ac:dyDescent="0.3">
      <c r="A43" s="17" t="s">
        <v>75</v>
      </c>
      <c r="B43" s="81">
        <v>43.472999999999999</v>
      </c>
      <c r="C43" s="86">
        <f t="shared" si="0"/>
        <v>5.3323569672794706</v>
      </c>
    </row>
    <row r="44" spans="1:3" x14ac:dyDescent="0.3">
      <c r="A44" s="17" t="s">
        <v>31</v>
      </c>
      <c r="B44" s="81">
        <v>41.594000000000001</v>
      </c>
      <c r="C44" s="86">
        <f t="shared" si="0"/>
        <v>5.1018806085851516</v>
      </c>
    </row>
    <row r="45" spans="1:3" x14ac:dyDescent="0.3">
      <c r="A45" s="17" t="s">
        <v>29</v>
      </c>
      <c r="B45" s="81">
        <v>37.527999999999999</v>
      </c>
      <c r="C45" s="86">
        <f t="shared" si="0"/>
        <v>4.603148903182757</v>
      </c>
    </row>
    <row r="46" spans="1:3" x14ac:dyDescent="0.3">
      <c r="A46" s="17" t="s">
        <v>25</v>
      </c>
      <c r="B46" s="81">
        <v>34.988</v>
      </c>
      <c r="C46" s="86">
        <f t="shared" si="0"/>
        <v>4.2915949111212504</v>
      </c>
    </row>
    <row r="47" spans="1:3" x14ac:dyDescent="0.3">
      <c r="A47" s="17" t="s">
        <v>83</v>
      </c>
      <c r="B47" s="81">
        <v>31.559000000000001</v>
      </c>
      <c r="C47" s="86">
        <f t="shared" si="0"/>
        <v>3.8709970218382175</v>
      </c>
    </row>
    <row r="48" spans="1:3" x14ac:dyDescent="0.3">
      <c r="A48" s="17" t="s">
        <v>76</v>
      </c>
      <c r="B48" s="81">
        <v>376.31799999999998</v>
      </c>
      <c r="C48" s="86">
        <f t="shared" si="0"/>
        <v>46.158809127796005</v>
      </c>
    </row>
    <row r="49" spans="1:3" x14ac:dyDescent="0.3">
      <c r="A49" s="27" t="s">
        <v>77</v>
      </c>
      <c r="B49" s="84">
        <v>815.26800000000003</v>
      </c>
      <c r="C49" s="87">
        <f t="shared" si="0"/>
        <v>100</v>
      </c>
    </row>
    <row r="50" spans="1:3" x14ac:dyDescent="0.3">
      <c r="A50" s="27" t="s">
        <v>78</v>
      </c>
    </row>
    <row r="51" spans="1:3" x14ac:dyDescent="0.3">
      <c r="A51" s="47" t="s">
        <v>79</v>
      </c>
    </row>
    <row r="56" spans="1:3" ht="18" thickBot="1" x14ac:dyDescent="0.4">
      <c r="A56" s="25" t="s">
        <v>84</v>
      </c>
    </row>
    <row r="57" spans="1:3" ht="15" thickTop="1" x14ac:dyDescent="0.3">
      <c r="A57" t="s">
        <v>85</v>
      </c>
    </row>
    <row r="58" spans="1:3" ht="28.8" x14ac:dyDescent="0.3">
      <c r="A58" s="77" t="s">
        <v>63</v>
      </c>
      <c r="B58" s="78" t="s">
        <v>86</v>
      </c>
      <c r="C58" s="79" t="s">
        <v>87</v>
      </c>
    </row>
    <row r="59" spans="1:3" x14ac:dyDescent="0.3">
      <c r="A59" s="88" t="s">
        <v>88</v>
      </c>
      <c r="B59" s="81">
        <v>1731.3630000000001</v>
      </c>
      <c r="C59" s="82">
        <v>1236.7280000000001</v>
      </c>
    </row>
    <row r="60" spans="1:3" x14ac:dyDescent="0.3">
      <c r="A60" s="88" t="s">
        <v>89</v>
      </c>
      <c r="B60" s="81">
        <v>1663.588</v>
      </c>
      <c r="C60" s="82">
        <v>1162.1489999999999</v>
      </c>
    </row>
    <row r="61" spans="1:3" x14ac:dyDescent="0.3">
      <c r="A61" s="88" t="s">
        <v>90</v>
      </c>
      <c r="B61" s="81">
        <v>2000.384</v>
      </c>
      <c r="C61" s="82">
        <v>1314.0530000000001</v>
      </c>
    </row>
    <row r="62" spans="1:3" x14ac:dyDescent="0.3">
      <c r="A62" s="88" t="s">
        <v>91</v>
      </c>
      <c r="B62" s="81">
        <v>2102.2849999999999</v>
      </c>
      <c r="C62" s="82">
        <v>1536.2619999999999</v>
      </c>
    </row>
    <row r="63" spans="1:3" x14ac:dyDescent="0.3">
      <c r="A63" s="89" t="s">
        <v>92</v>
      </c>
      <c r="B63" s="84">
        <v>2201.788</v>
      </c>
      <c r="C63" s="85">
        <v>1586.5709999999999</v>
      </c>
    </row>
    <row r="64" spans="1:3" x14ac:dyDescent="0.3">
      <c r="A64" s="27" t="s">
        <v>93</v>
      </c>
    </row>
    <row r="65" spans="1:3" x14ac:dyDescent="0.3">
      <c r="A65" s="47" t="s">
        <v>94</v>
      </c>
    </row>
    <row r="69" spans="1:3" ht="18" thickBot="1" x14ac:dyDescent="0.4">
      <c r="A69" s="25" t="s">
        <v>95</v>
      </c>
    </row>
    <row r="70" spans="1:3" ht="15" thickTop="1" x14ac:dyDescent="0.3">
      <c r="A70" t="s">
        <v>96</v>
      </c>
    </row>
    <row r="71" spans="1:3" x14ac:dyDescent="0.3">
      <c r="A71" s="77" t="s">
        <v>97</v>
      </c>
      <c r="B71" s="78" t="s">
        <v>98</v>
      </c>
      <c r="C71" s="79" t="s">
        <v>71</v>
      </c>
    </row>
    <row r="72" spans="1:3" x14ac:dyDescent="0.3">
      <c r="A72" s="88" t="s">
        <v>99</v>
      </c>
      <c r="B72" s="81">
        <v>465105</v>
      </c>
      <c r="C72" s="86">
        <v>21.12396833845947</v>
      </c>
    </row>
    <row r="73" spans="1:3" x14ac:dyDescent="0.3">
      <c r="A73" s="88" t="s">
        <v>100</v>
      </c>
      <c r="B73" s="81">
        <v>325861</v>
      </c>
      <c r="C73" s="86">
        <v>14.799835406496904</v>
      </c>
    </row>
    <row r="74" spans="1:3" x14ac:dyDescent="0.3">
      <c r="A74" s="88" t="s">
        <v>101</v>
      </c>
      <c r="B74" s="81">
        <v>321351</v>
      </c>
      <c r="C74" s="86">
        <v>14.595001880290019</v>
      </c>
    </row>
    <row r="75" spans="1:3" x14ac:dyDescent="0.3">
      <c r="A75" s="88" t="s">
        <v>54</v>
      </c>
      <c r="B75" s="81">
        <v>265950</v>
      </c>
      <c r="C75" s="86">
        <v>12.078819577543342</v>
      </c>
    </row>
    <row r="76" spans="1:3" x14ac:dyDescent="0.3">
      <c r="A76" s="88" t="s">
        <v>102</v>
      </c>
      <c r="B76" s="81">
        <v>162545</v>
      </c>
      <c r="C76" s="86">
        <v>7.3824092056092594</v>
      </c>
    </row>
    <row r="77" spans="1:3" x14ac:dyDescent="0.3">
      <c r="A77" s="88" t="s">
        <v>103</v>
      </c>
      <c r="B77" s="81">
        <v>149764</v>
      </c>
      <c r="C77" s="86">
        <v>6.8019264343342778</v>
      </c>
    </row>
    <row r="78" spans="1:3" x14ac:dyDescent="0.3">
      <c r="A78" s="88" t="s">
        <v>104</v>
      </c>
      <c r="B78" s="81">
        <v>75599</v>
      </c>
      <c r="C78" s="86">
        <v>3.4335276602470355</v>
      </c>
    </row>
    <row r="79" spans="1:3" x14ac:dyDescent="0.3">
      <c r="A79" s="88" t="s">
        <v>105</v>
      </c>
      <c r="B79" s="81">
        <v>37827</v>
      </c>
      <c r="C79" s="86">
        <v>1.7180128150394134</v>
      </c>
    </row>
    <row r="80" spans="1:3" x14ac:dyDescent="0.3">
      <c r="A80" s="88" t="s">
        <v>106</v>
      </c>
      <c r="B80" s="81">
        <v>37560</v>
      </c>
      <c r="C80" s="86">
        <v>1.7058863069468995</v>
      </c>
    </row>
    <row r="81" spans="1:3" x14ac:dyDescent="0.3">
      <c r="A81" s="88" t="s">
        <v>107</v>
      </c>
      <c r="B81" s="81">
        <v>360226</v>
      </c>
      <c r="C81" s="86">
        <v>16.36061237503338</v>
      </c>
    </row>
    <row r="82" spans="1:3" x14ac:dyDescent="0.3">
      <c r="A82" s="89" t="s">
        <v>77</v>
      </c>
      <c r="B82" s="84">
        <v>2201788</v>
      </c>
      <c r="C82" s="87">
        <v>100</v>
      </c>
    </row>
    <row r="83" spans="1:3" x14ac:dyDescent="0.3">
      <c r="A83" t="s">
        <v>108</v>
      </c>
    </row>
    <row r="84" spans="1:3" x14ac:dyDescent="0.3">
      <c r="A84" t="s">
        <v>109</v>
      </c>
    </row>
    <row r="88" spans="1:3" ht="18" thickBot="1" x14ac:dyDescent="0.4">
      <c r="A88" s="25" t="s">
        <v>110</v>
      </c>
    </row>
    <row r="89" spans="1:3" ht="15" thickTop="1" x14ac:dyDescent="0.3">
      <c r="A89" t="s">
        <v>111</v>
      </c>
    </row>
    <row r="90" spans="1:3" x14ac:dyDescent="0.3">
      <c r="A90" s="77" t="s">
        <v>97</v>
      </c>
      <c r="B90" s="78" t="s">
        <v>98</v>
      </c>
      <c r="C90" s="79" t="s">
        <v>71</v>
      </c>
    </row>
    <row r="91" spans="1:3" x14ac:dyDescent="0.3">
      <c r="A91" s="18" t="s">
        <v>100</v>
      </c>
      <c r="B91" s="81">
        <v>275297</v>
      </c>
      <c r="C91" s="86">
        <v>17.351697465792583</v>
      </c>
    </row>
    <row r="92" spans="1:3" x14ac:dyDescent="0.3">
      <c r="A92" s="18" t="s">
        <v>101</v>
      </c>
      <c r="B92" s="81">
        <v>223366</v>
      </c>
      <c r="C92" s="86">
        <v>14.078537928652421</v>
      </c>
    </row>
    <row r="93" spans="1:3" x14ac:dyDescent="0.3">
      <c r="A93" s="18" t="s">
        <v>99</v>
      </c>
      <c r="B93" s="81">
        <v>159370</v>
      </c>
      <c r="C93" s="86">
        <v>10.044933381487498</v>
      </c>
    </row>
    <row r="94" spans="1:3" x14ac:dyDescent="0.3">
      <c r="A94" s="18" t="s">
        <v>103</v>
      </c>
      <c r="B94" s="81">
        <v>132499</v>
      </c>
      <c r="C94" s="86">
        <v>8.3512808440340844</v>
      </c>
    </row>
    <row r="95" spans="1:3" x14ac:dyDescent="0.3">
      <c r="A95" s="18" t="s">
        <v>112</v>
      </c>
      <c r="B95" s="81">
        <v>127005</v>
      </c>
      <c r="C95" s="86">
        <v>8.0049994611019617</v>
      </c>
    </row>
    <row r="96" spans="1:3" x14ac:dyDescent="0.3">
      <c r="A96" s="18" t="s">
        <v>102</v>
      </c>
      <c r="B96" s="81">
        <v>113374</v>
      </c>
      <c r="C96" s="86">
        <v>7.1458510208493671</v>
      </c>
    </row>
    <row r="97" spans="1:3" x14ac:dyDescent="0.3">
      <c r="A97" s="18" t="s">
        <v>106</v>
      </c>
      <c r="B97" s="81">
        <v>105861</v>
      </c>
      <c r="C97" s="86">
        <v>6.6723140659951552</v>
      </c>
    </row>
    <row r="98" spans="1:3" x14ac:dyDescent="0.3">
      <c r="A98" s="18" t="s">
        <v>54</v>
      </c>
      <c r="B98" s="81">
        <v>88595</v>
      </c>
      <c r="C98" s="86">
        <v>5.5840551730745114</v>
      </c>
    </row>
    <row r="99" spans="1:3" x14ac:dyDescent="0.3">
      <c r="A99" s="18" t="s">
        <v>104</v>
      </c>
      <c r="B99" s="81">
        <v>65489</v>
      </c>
      <c r="C99" s="86">
        <v>4.1277068596362847</v>
      </c>
    </row>
    <row r="100" spans="1:3" x14ac:dyDescent="0.3">
      <c r="A100" s="18" t="s">
        <v>105</v>
      </c>
      <c r="B100" s="81">
        <v>40491</v>
      </c>
      <c r="C100" s="86">
        <v>2.5521076585920199</v>
      </c>
    </row>
    <row r="101" spans="1:3" x14ac:dyDescent="0.3">
      <c r="A101" s="18" t="s">
        <v>107</v>
      </c>
      <c r="B101" s="81">
        <v>255224</v>
      </c>
      <c r="C101" s="86">
        <v>16.08651614078412</v>
      </c>
    </row>
    <row r="102" spans="1:3" x14ac:dyDescent="0.3">
      <c r="A102" s="90" t="s">
        <v>77</v>
      </c>
      <c r="B102" s="84">
        <v>1586571</v>
      </c>
      <c r="C102" s="87">
        <v>100</v>
      </c>
    </row>
    <row r="103" spans="1:3" x14ac:dyDescent="0.3">
      <c r="A103" t="s">
        <v>113</v>
      </c>
    </row>
    <row r="104" spans="1:3" x14ac:dyDescent="0.3">
      <c r="A104" t="s">
        <v>114</v>
      </c>
    </row>
    <row r="108" spans="1:3" ht="18" thickBot="1" x14ac:dyDescent="0.4">
      <c r="A108" s="25" t="s">
        <v>115</v>
      </c>
    </row>
    <row r="109" spans="1:3" ht="15" thickTop="1" x14ac:dyDescent="0.3">
      <c r="A109" t="s">
        <v>116</v>
      </c>
    </row>
    <row r="110" spans="1:3" x14ac:dyDescent="0.3">
      <c r="A110" s="77" t="s">
        <v>69</v>
      </c>
      <c r="B110" s="78" t="s">
        <v>70</v>
      </c>
      <c r="C110" s="79" t="s">
        <v>71</v>
      </c>
    </row>
    <row r="111" spans="1:3" x14ac:dyDescent="0.3">
      <c r="A111" s="17" t="s">
        <v>117</v>
      </c>
      <c r="B111" s="81">
        <v>1121.973</v>
      </c>
      <c r="C111" s="86">
        <v>12.805706506231576</v>
      </c>
    </row>
    <row r="112" spans="1:3" x14ac:dyDescent="0.3">
      <c r="A112" s="17" t="s">
        <v>72</v>
      </c>
      <c r="B112" s="81">
        <v>644.62800000000004</v>
      </c>
      <c r="C112" s="86">
        <v>7.3575005581231006</v>
      </c>
    </row>
    <row r="113" spans="1:3" x14ac:dyDescent="0.3">
      <c r="A113" s="17" t="s">
        <v>73</v>
      </c>
      <c r="B113" s="81">
        <v>519.19299999999998</v>
      </c>
      <c r="C113" s="86">
        <v>5.925840620130689</v>
      </c>
    </row>
    <row r="114" spans="1:3" x14ac:dyDescent="0.3">
      <c r="A114" s="17" t="s">
        <v>75</v>
      </c>
      <c r="B114" s="81">
        <v>465.98200000000003</v>
      </c>
      <c r="C114" s="86">
        <v>5.3185136622599671</v>
      </c>
    </row>
    <row r="115" spans="1:3" x14ac:dyDescent="0.3">
      <c r="A115" s="17" t="s">
        <v>33</v>
      </c>
      <c r="B115" s="81">
        <v>444.38400000000001</v>
      </c>
      <c r="C115" s="86">
        <v>5.0720035865971935</v>
      </c>
    </row>
    <row r="116" spans="1:3" x14ac:dyDescent="0.3">
      <c r="A116" s="17" t="s">
        <v>83</v>
      </c>
      <c r="B116" s="81">
        <v>398.36700000000002</v>
      </c>
      <c r="C116" s="86">
        <v>4.5467857816257204</v>
      </c>
    </row>
    <row r="117" spans="1:3" x14ac:dyDescent="0.3">
      <c r="A117" s="17" t="s">
        <v>35</v>
      </c>
      <c r="B117" s="81">
        <v>395.209</v>
      </c>
      <c r="C117" s="86">
        <v>4.5107417581539622</v>
      </c>
    </row>
    <row r="118" spans="1:3" x14ac:dyDescent="0.3">
      <c r="A118" s="17" t="s">
        <v>31</v>
      </c>
      <c r="B118" s="81">
        <v>374.27499999999998</v>
      </c>
      <c r="C118" s="86">
        <v>4.2718102865397141</v>
      </c>
    </row>
    <row r="119" spans="1:3" x14ac:dyDescent="0.3">
      <c r="A119" s="17" t="s">
        <v>118</v>
      </c>
      <c r="B119" s="81">
        <v>333.21</v>
      </c>
      <c r="C119" s="86">
        <v>3.8031124322433989</v>
      </c>
    </row>
    <row r="120" spans="1:3" x14ac:dyDescent="0.3">
      <c r="A120" s="17" t="s">
        <v>29</v>
      </c>
      <c r="B120" s="81">
        <v>225.346</v>
      </c>
      <c r="C120" s="86">
        <v>2.5720001625290987</v>
      </c>
    </row>
    <row r="121" spans="1:3" x14ac:dyDescent="0.3">
      <c r="A121" s="17" t="s">
        <v>76</v>
      </c>
      <c r="B121" s="81">
        <v>3838.9409999999998</v>
      </c>
      <c r="C121" s="86">
        <v>43.815984645565578</v>
      </c>
    </row>
    <row r="122" spans="1:3" x14ac:dyDescent="0.3">
      <c r="A122" s="27" t="s">
        <v>77</v>
      </c>
      <c r="B122" s="84">
        <v>8761.5079999999998</v>
      </c>
      <c r="C122" s="87">
        <v>100</v>
      </c>
    </row>
    <row r="123" spans="1:3" x14ac:dyDescent="0.3">
      <c r="A123" t="s">
        <v>119</v>
      </c>
    </row>
    <row r="124" spans="1:3" x14ac:dyDescent="0.3">
      <c r="A124" t="s">
        <v>120</v>
      </c>
    </row>
    <row r="128" spans="1:3" ht="18" thickBot="1" x14ac:dyDescent="0.4">
      <c r="A128" s="25" t="s">
        <v>121</v>
      </c>
    </row>
    <row r="129" spans="1:3" ht="15" thickTop="1" x14ac:dyDescent="0.3">
      <c r="A129" t="s">
        <v>122</v>
      </c>
    </row>
    <row r="130" spans="1:3" x14ac:dyDescent="0.3">
      <c r="A130" s="77" t="s">
        <v>69</v>
      </c>
      <c r="B130" s="78" t="s">
        <v>70</v>
      </c>
      <c r="C130" s="79" t="s">
        <v>71</v>
      </c>
    </row>
    <row r="131" spans="1:3" x14ac:dyDescent="0.3">
      <c r="A131" s="17" t="s">
        <v>117</v>
      </c>
      <c r="B131" s="81">
        <v>815.26800000000003</v>
      </c>
      <c r="C131" s="86">
        <v>10.20565202255221</v>
      </c>
    </row>
    <row r="132" spans="1:3" x14ac:dyDescent="0.3">
      <c r="A132" s="17" t="s">
        <v>33</v>
      </c>
      <c r="B132" s="81">
        <v>607.54100000000005</v>
      </c>
      <c r="C132" s="86">
        <v>7.6052930268738521</v>
      </c>
    </row>
    <row r="133" spans="1:3" x14ac:dyDescent="0.3">
      <c r="A133" s="17" t="s">
        <v>75</v>
      </c>
      <c r="B133" s="81">
        <v>549.88400000000001</v>
      </c>
      <c r="C133" s="86">
        <v>6.883533705197677</v>
      </c>
    </row>
    <row r="134" spans="1:3" x14ac:dyDescent="0.3">
      <c r="A134" s="17" t="s">
        <v>73</v>
      </c>
      <c r="B134" s="81">
        <v>467.01499999999999</v>
      </c>
      <c r="C134" s="86">
        <v>5.8461666339316887</v>
      </c>
    </row>
    <row r="135" spans="1:3" x14ac:dyDescent="0.3">
      <c r="A135" s="17" t="s">
        <v>72</v>
      </c>
      <c r="B135" s="81">
        <v>398.654</v>
      </c>
      <c r="C135" s="86">
        <v>4.9904129702116711</v>
      </c>
    </row>
    <row r="136" spans="1:3" x14ac:dyDescent="0.3">
      <c r="A136" s="17" t="s">
        <v>35</v>
      </c>
      <c r="B136" s="81">
        <v>350.83499999999998</v>
      </c>
      <c r="C136" s="86">
        <v>4.3918072674655502</v>
      </c>
    </row>
    <row r="137" spans="1:3" x14ac:dyDescent="0.3">
      <c r="A137" s="17" t="s">
        <v>83</v>
      </c>
      <c r="B137" s="81">
        <v>340.42500000000001</v>
      </c>
      <c r="C137" s="86">
        <v>4.2614932632917473</v>
      </c>
    </row>
    <row r="138" spans="1:3" x14ac:dyDescent="0.3">
      <c r="A138" s="17" t="s">
        <v>118</v>
      </c>
      <c r="B138" s="81">
        <v>304.49700000000001</v>
      </c>
      <c r="C138" s="86">
        <v>3.8117409537858471</v>
      </c>
    </row>
    <row r="139" spans="1:3" x14ac:dyDescent="0.3">
      <c r="A139" s="17" t="s">
        <v>31</v>
      </c>
      <c r="B139" s="81">
        <v>268.072</v>
      </c>
      <c r="C139" s="86">
        <v>3.3557671207377395</v>
      </c>
    </row>
    <row r="140" spans="1:3" x14ac:dyDescent="0.3">
      <c r="A140" s="17" t="s">
        <v>29</v>
      </c>
      <c r="B140" s="81">
        <v>243.22499999999999</v>
      </c>
      <c r="C140" s="86">
        <v>3.044728498095425</v>
      </c>
    </row>
    <row r="141" spans="1:3" x14ac:dyDescent="0.3">
      <c r="A141" s="17" t="s">
        <v>76</v>
      </c>
      <c r="B141" s="81">
        <v>3642.9810000000002</v>
      </c>
      <c r="C141" s="86">
        <v>45.603404537856598</v>
      </c>
    </row>
    <row r="142" spans="1:3" x14ac:dyDescent="0.3">
      <c r="A142" s="27" t="s">
        <v>77</v>
      </c>
      <c r="B142" s="84">
        <v>7988.3969999999999</v>
      </c>
      <c r="C142" s="87">
        <v>100</v>
      </c>
    </row>
    <row r="143" spans="1:3" x14ac:dyDescent="0.3">
      <c r="A143" t="s">
        <v>119</v>
      </c>
    </row>
    <row r="144" spans="1:3" x14ac:dyDescent="0.3">
      <c r="A144" t="s">
        <v>120</v>
      </c>
    </row>
  </sheetData>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1236-A6F4-4E43-BFD5-D366E2B60C15}">
  <sheetPr>
    <tabColor theme="4"/>
    <pageSetUpPr fitToPage="1"/>
  </sheetPr>
  <dimension ref="A1:K165"/>
  <sheetViews>
    <sheetView zoomScale="80" zoomScaleNormal="80" workbookViewId="0">
      <pane ySplit="3" topLeftCell="A108" activePane="bottomLeft" state="frozen"/>
      <selection pane="bottomLeft" activeCell="D34" sqref="D3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55</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348</v>
      </c>
      <c r="B6" s="14"/>
      <c r="C6" s="14"/>
      <c r="D6" s="14"/>
      <c r="E6" s="14"/>
      <c r="F6" s="14"/>
      <c r="G6" s="14"/>
      <c r="H6" s="14"/>
      <c r="I6" s="14"/>
      <c r="J6" s="14"/>
      <c r="K6" s="14"/>
    </row>
    <row r="8" spans="1:11" ht="18" thickBot="1" x14ac:dyDescent="0.4">
      <c r="A8" s="25" t="s">
        <v>349</v>
      </c>
    </row>
    <row r="9" spans="1:11" ht="15" thickTop="1" x14ac:dyDescent="0.3">
      <c r="A9" t="s">
        <v>127</v>
      </c>
    </row>
    <row r="10" spans="1:11" x14ac:dyDescent="0.3">
      <c r="A10" s="21" t="s">
        <v>277</v>
      </c>
      <c r="B10" s="22" t="s">
        <v>89</v>
      </c>
      <c r="C10" s="22" t="s">
        <v>90</v>
      </c>
      <c r="D10" s="22" t="s">
        <v>91</v>
      </c>
      <c r="E10" s="23" t="s">
        <v>92</v>
      </c>
      <c r="F10" s="23" t="s">
        <v>129</v>
      </c>
    </row>
    <row r="11" spans="1:11" x14ac:dyDescent="0.3">
      <c r="A11" s="16" t="s">
        <v>158</v>
      </c>
      <c r="B11" s="12">
        <v>17214</v>
      </c>
      <c r="C11" s="12">
        <v>25604</v>
      </c>
      <c r="D11" s="12">
        <v>33348</v>
      </c>
      <c r="E11" s="12">
        <v>23744</v>
      </c>
      <c r="F11" s="19">
        <v>23965</v>
      </c>
    </row>
    <row r="12" spans="1:11" x14ac:dyDescent="0.3">
      <c r="A12" s="17" t="s">
        <v>33</v>
      </c>
      <c r="B12" s="13">
        <v>5155</v>
      </c>
      <c r="C12" s="13">
        <v>8743</v>
      </c>
      <c r="D12" s="13">
        <v>10387</v>
      </c>
      <c r="E12" s="13">
        <v>6325</v>
      </c>
      <c r="F12" s="20">
        <v>7225</v>
      </c>
    </row>
    <row r="13" spans="1:11" x14ac:dyDescent="0.3">
      <c r="A13" s="16" t="s">
        <v>293</v>
      </c>
      <c r="B13" s="12">
        <v>4399</v>
      </c>
      <c r="C13" s="12">
        <v>8233</v>
      </c>
      <c r="D13" s="12">
        <v>11067</v>
      </c>
      <c r="E13" s="12">
        <v>6009</v>
      </c>
      <c r="F13" s="19">
        <v>7060</v>
      </c>
    </row>
    <row r="14" spans="1:11" x14ac:dyDescent="0.3">
      <c r="A14" s="17" t="s">
        <v>29</v>
      </c>
      <c r="B14" s="13">
        <v>6242</v>
      </c>
      <c r="C14" s="13">
        <v>7752</v>
      </c>
      <c r="D14" s="13">
        <v>9985</v>
      </c>
      <c r="E14" s="13">
        <v>6825</v>
      </c>
      <c r="F14" s="20">
        <v>6552</v>
      </c>
    </row>
    <row r="15" spans="1:11" x14ac:dyDescent="0.3">
      <c r="A15" s="17" t="s">
        <v>25</v>
      </c>
      <c r="B15" s="13">
        <v>3430</v>
      </c>
      <c r="C15" s="13">
        <v>7242</v>
      </c>
      <c r="D15" s="13">
        <v>11018</v>
      </c>
      <c r="E15" s="13">
        <v>4963</v>
      </c>
      <c r="F15" s="20">
        <v>5322</v>
      </c>
    </row>
    <row r="16" spans="1:11" x14ac:dyDescent="0.3">
      <c r="A16" s="17" t="s">
        <v>313</v>
      </c>
      <c r="B16" s="13">
        <v>2682</v>
      </c>
      <c r="C16" s="13">
        <v>4090</v>
      </c>
      <c r="D16" s="13">
        <v>4440</v>
      </c>
      <c r="E16" s="13">
        <v>3018</v>
      </c>
      <c r="F16" s="20">
        <v>3761</v>
      </c>
    </row>
    <row r="17" spans="1:6" x14ac:dyDescent="0.3">
      <c r="A17" s="18" t="s">
        <v>37</v>
      </c>
      <c r="B17" s="13">
        <v>2951</v>
      </c>
      <c r="C17" s="13">
        <v>5069</v>
      </c>
      <c r="D17" s="13">
        <v>5513</v>
      </c>
      <c r="E17" s="13">
        <v>3237</v>
      </c>
      <c r="F17" s="20">
        <v>3718</v>
      </c>
    </row>
    <row r="18" spans="1:6" x14ac:dyDescent="0.3">
      <c r="A18" s="17" t="s">
        <v>72</v>
      </c>
      <c r="B18" s="13">
        <v>1854</v>
      </c>
      <c r="C18" s="13">
        <v>2426</v>
      </c>
      <c r="D18" s="13">
        <v>2781</v>
      </c>
      <c r="E18" s="13">
        <v>2816</v>
      </c>
      <c r="F18" s="20">
        <v>2812</v>
      </c>
    </row>
    <row r="19" spans="1:6" x14ac:dyDescent="0.3">
      <c r="A19" s="17" t="s">
        <v>22</v>
      </c>
      <c r="B19" s="13">
        <v>1408</v>
      </c>
      <c r="C19" s="13">
        <v>1700</v>
      </c>
      <c r="D19" s="13">
        <v>2013</v>
      </c>
      <c r="E19" s="13">
        <v>2258</v>
      </c>
      <c r="F19" s="20">
        <v>2705</v>
      </c>
    </row>
    <row r="20" spans="1:6" x14ac:dyDescent="0.3">
      <c r="A20" s="17" t="s">
        <v>27</v>
      </c>
      <c r="B20" s="13">
        <v>1428</v>
      </c>
      <c r="C20" s="13">
        <v>1843</v>
      </c>
      <c r="D20" s="13">
        <v>2171</v>
      </c>
      <c r="E20" s="13">
        <v>2380</v>
      </c>
      <c r="F20" s="20">
        <v>2587</v>
      </c>
    </row>
    <row r="21" spans="1:6" x14ac:dyDescent="0.3">
      <c r="A21" s="17" t="s">
        <v>278</v>
      </c>
      <c r="B21" s="13">
        <f>B22-SUM(B11:B20)</f>
        <v>9277</v>
      </c>
      <c r="C21" s="13">
        <f t="shared" ref="C21:F21" si="0">C22-SUM(C11:C20)</f>
        <v>12218</v>
      </c>
      <c r="D21" s="13">
        <f t="shared" si="0"/>
        <v>13804</v>
      </c>
      <c r="E21" s="13">
        <f t="shared" si="0"/>
        <v>11865</v>
      </c>
      <c r="F21" s="13">
        <f t="shared" si="0"/>
        <v>13529</v>
      </c>
    </row>
    <row r="22" spans="1:6" x14ac:dyDescent="0.3">
      <c r="A22" s="51" t="s">
        <v>77</v>
      </c>
      <c r="B22" s="28">
        <v>56040</v>
      </c>
      <c r="C22" s="28">
        <v>84920</v>
      </c>
      <c r="D22" s="28">
        <v>106527</v>
      </c>
      <c r="E22" s="28">
        <v>73440</v>
      </c>
      <c r="F22" s="29">
        <v>79236</v>
      </c>
    </row>
    <row r="23" spans="1:6" x14ac:dyDescent="0.3">
      <c r="A23" s="27" t="s">
        <v>149</v>
      </c>
      <c r="B23" s="28"/>
      <c r="C23" s="28"/>
      <c r="D23" s="28"/>
      <c r="E23" s="28"/>
      <c r="F23" s="29"/>
    </row>
    <row r="24" spans="1:6" x14ac:dyDescent="0.3">
      <c r="A24" t="s">
        <v>279</v>
      </c>
    </row>
    <row r="27" spans="1:6" ht="18" thickBot="1" x14ac:dyDescent="0.4">
      <c r="A27" s="25" t="s">
        <v>350</v>
      </c>
    </row>
    <row r="28" spans="1:6" ht="15" thickTop="1" x14ac:dyDescent="0.3">
      <c r="A28" t="s">
        <v>142</v>
      </c>
    </row>
    <row r="29" spans="1:6" x14ac:dyDescent="0.3">
      <c r="A29" s="21" t="s">
        <v>277</v>
      </c>
      <c r="B29" s="22" t="s">
        <v>89</v>
      </c>
      <c r="C29" s="22" t="s">
        <v>90</v>
      </c>
      <c r="D29" s="22" t="s">
        <v>91</v>
      </c>
      <c r="E29" s="23" t="s">
        <v>92</v>
      </c>
      <c r="F29" s="23" t="s">
        <v>129</v>
      </c>
    </row>
    <row r="30" spans="1:6" x14ac:dyDescent="0.3">
      <c r="A30" s="16" t="str">
        <f>A11</f>
        <v>European Union</v>
      </c>
      <c r="B30" s="44">
        <f>IFERROR(B11/B$22*100,"n.c.")</f>
        <v>30.717344753747323</v>
      </c>
      <c r="C30" s="44">
        <f t="shared" ref="C30:F30" si="1">IFERROR(C11/C$22*100,"n.c.")</f>
        <v>30.150730098916629</v>
      </c>
      <c r="D30" s="44">
        <f t="shared" si="1"/>
        <v>31.304739643470668</v>
      </c>
      <c r="E30" s="44">
        <f t="shared" si="1"/>
        <v>32.331154684095857</v>
      </c>
      <c r="F30" s="44">
        <f t="shared" si="1"/>
        <v>30.245090615376846</v>
      </c>
    </row>
    <row r="31" spans="1:6" x14ac:dyDescent="0.3">
      <c r="A31" s="17" t="str">
        <f t="shared" ref="A31:A41" si="2">A12</f>
        <v>China</v>
      </c>
      <c r="B31" s="44">
        <f t="shared" ref="B31:F41" si="3">IFERROR(B12/B$22*100,"n.c.")</f>
        <v>9.1987865810135609</v>
      </c>
      <c r="C31" s="44">
        <f t="shared" si="3"/>
        <v>10.295572303344326</v>
      </c>
      <c r="D31" s="44">
        <f t="shared" si="3"/>
        <v>9.7505796652491856</v>
      </c>
      <c r="E31" s="44">
        <f t="shared" si="3"/>
        <v>8.6124727668845313</v>
      </c>
      <c r="F31" s="44">
        <f t="shared" si="3"/>
        <v>9.1183300519965673</v>
      </c>
    </row>
    <row r="32" spans="1:6" x14ac:dyDescent="0.3">
      <c r="A32" s="16" t="str">
        <f t="shared" si="2"/>
        <v>Taiwan</v>
      </c>
      <c r="B32" s="44">
        <f t="shared" si="3"/>
        <v>7.8497501784439692</v>
      </c>
      <c r="C32" s="44">
        <f t="shared" si="3"/>
        <v>9.6950070654733871</v>
      </c>
      <c r="D32" s="44">
        <f t="shared" si="3"/>
        <v>10.388915486214763</v>
      </c>
      <c r="E32" s="44">
        <f t="shared" si="3"/>
        <v>8.1821895424836608</v>
      </c>
      <c r="F32" s="44">
        <f t="shared" si="3"/>
        <v>8.9100913726084094</v>
      </c>
    </row>
    <row r="33" spans="1:6" x14ac:dyDescent="0.3">
      <c r="A33" s="17" t="str">
        <f t="shared" si="2"/>
        <v>Japan</v>
      </c>
      <c r="B33" s="44">
        <f t="shared" si="3"/>
        <v>11.138472519628836</v>
      </c>
      <c r="C33" s="44">
        <f t="shared" si="3"/>
        <v>9.1285916156382463</v>
      </c>
      <c r="D33" s="44">
        <f t="shared" si="3"/>
        <v>9.3732105475607117</v>
      </c>
      <c r="E33" s="44">
        <f t="shared" si="3"/>
        <v>9.2933006535947715</v>
      </c>
      <c r="F33" s="44">
        <f t="shared" si="3"/>
        <v>8.268968650613358</v>
      </c>
    </row>
    <row r="34" spans="1:6" x14ac:dyDescent="0.3">
      <c r="A34" s="16" t="str">
        <f t="shared" si="2"/>
        <v>Switzerland</v>
      </c>
      <c r="B34" s="44">
        <f t="shared" si="3"/>
        <v>6.1206281227694506</v>
      </c>
      <c r="C34" s="44">
        <f t="shared" si="3"/>
        <v>8.5280263777673095</v>
      </c>
      <c r="D34" s="44">
        <f t="shared" si="3"/>
        <v>10.342917757939302</v>
      </c>
      <c r="E34" s="44">
        <f t="shared" si="3"/>
        <v>6.7578976034858389</v>
      </c>
      <c r="F34" s="44">
        <f t="shared" si="3"/>
        <v>6.7166439497198249</v>
      </c>
    </row>
    <row r="35" spans="1:6" x14ac:dyDescent="0.3">
      <c r="A35" s="17" t="str">
        <f t="shared" si="2"/>
        <v>Hong Kong</v>
      </c>
      <c r="B35" s="44">
        <f t="shared" si="3"/>
        <v>4.7858672376873663</v>
      </c>
      <c r="C35" s="44">
        <f t="shared" si="3"/>
        <v>4.8162976919453611</v>
      </c>
      <c r="D35" s="44">
        <f t="shared" si="3"/>
        <v>4.1679574192458251</v>
      </c>
      <c r="E35" s="44">
        <f t="shared" si="3"/>
        <v>4.1094771241830061</v>
      </c>
      <c r="F35" s="44">
        <f t="shared" si="3"/>
        <v>4.7465798374476247</v>
      </c>
    </row>
    <row r="36" spans="1:6" x14ac:dyDescent="0.3">
      <c r="A36" s="16" t="str">
        <f t="shared" si="2"/>
        <v>South Korea</v>
      </c>
      <c r="B36" s="44">
        <f t="shared" si="3"/>
        <v>5.265881513204854</v>
      </c>
      <c r="C36" s="44">
        <f t="shared" si="3"/>
        <v>5.9691474328780023</v>
      </c>
      <c r="D36" s="44">
        <f t="shared" si="3"/>
        <v>5.1752137955635655</v>
      </c>
      <c r="E36" s="44">
        <f t="shared" si="3"/>
        <v>4.4076797385620914</v>
      </c>
      <c r="F36" s="44">
        <f t="shared" si="3"/>
        <v>4.6923115755464684</v>
      </c>
    </row>
    <row r="37" spans="1:6" x14ac:dyDescent="0.3">
      <c r="A37" s="17" t="str">
        <f t="shared" si="2"/>
        <v>United Kingdom</v>
      </c>
      <c r="B37" s="44">
        <f t="shared" si="3"/>
        <v>3.3083511777301928</v>
      </c>
      <c r="C37" s="44">
        <f t="shared" si="3"/>
        <v>2.8568064060292038</v>
      </c>
      <c r="D37" s="44">
        <f t="shared" si="3"/>
        <v>2.6106057619195133</v>
      </c>
      <c r="E37" s="44">
        <f t="shared" si="3"/>
        <v>3.8344226579520697</v>
      </c>
      <c r="F37" s="44">
        <f t="shared" si="3"/>
        <v>3.5488919178151348</v>
      </c>
    </row>
    <row r="38" spans="1:6" x14ac:dyDescent="0.3">
      <c r="A38" s="16" t="str">
        <f t="shared" si="2"/>
        <v>Canada</v>
      </c>
      <c r="B38" s="44">
        <f t="shared" si="3"/>
        <v>2.5124910778015703</v>
      </c>
      <c r="C38" s="44">
        <f t="shared" si="3"/>
        <v>2.0018841262364577</v>
      </c>
      <c r="D38" s="44">
        <f t="shared" si="3"/>
        <v>1.8896617758878032</v>
      </c>
      <c r="E38" s="44">
        <f t="shared" si="3"/>
        <v>3.0746187363834423</v>
      </c>
      <c r="F38" s="44">
        <f t="shared" si="3"/>
        <v>3.4138522893634207</v>
      </c>
    </row>
    <row r="39" spans="1:6" x14ac:dyDescent="0.3">
      <c r="A39" s="17" t="str">
        <f t="shared" si="2"/>
        <v>Mexico</v>
      </c>
      <c r="B39" s="44">
        <f t="shared" si="3"/>
        <v>2.5481798715203428</v>
      </c>
      <c r="C39" s="44">
        <f t="shared" si="3"/>
        <v>2.1702779086198776</v>
      </c>
      <c r="D39" s="44">
        <f t="shared" si="3"/>
        <v>2.0379809813474519</v>
      </c>
      <c r="E39" s="44">
        <f t="shared" si="3"/>
        <v>3.2407407407407405</v>
      </c>
      <c r="F39" s="44">
        <f t="shared" si="3"/>
        <v>3.2649300822858294</v>
      </c>
    </row>
    <row r="40" spans="1:6" x14ac:dyDescent="0.3">
      <c r="A40" s="16" t="str">
        <f t="shared" si="2"/>
        <v>All other trade parners</v>
      </c>
      <c r="B40" s="44">
        <f t="shared" si="3"/>
        <v>16.554246966452535</v>
      </c>
      <c r="C40" s="44">
        <f t="shared" si="3"/>
        <v>14.387658973151202</v>
      </c>
      <c r="D40" s="44">
        <f t="shared" si="3"/>
        <v>12.95821716560121</v>
      </c>
      <c r="E40" s="44">
        <f t="shared" si="3"/>
        <v>16.156045751633989</v>
      </c>
      <c r="F40" s="44">
        <f t="shared" si="3"/>
        <v>17.074309657226515</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351</v>
      </c>
    </row>
    <row r="47" spans="1:6" ht="15" thickTop="1" x14ac:dyDescent="0.3">
      <c r="A47" t="s">
        <v>127</v>
      </c>
    </row>
    <row r="48" spans="1:6" x14ac:dyDescent="0.3">
      <c r="A48" s="21" t="s">
        <v>277</v>
      </c>
      <c r="B48" s="22" t="s">
        <v>144</v>
      </c>
      <c r="C48" s="22" t="s">
        <v>145</v>
      </c>
      <c r="D48" s="22" t="s">
        <v>146</v>
      </c>
      <c r="E48" s="22" t="s">
        <v>147</v>
      </c>
      <c r="F48" s="23" t="s">
        <v>148</v>
      </c>
    </row>
    <row r="49" spans="1:6" x14ac:dyDescent="0.3">
      <c r="A49" s="16" t="str">
        <f>A30</f>
        <v>European Union</v>
      </c>
      <c r="B49" s="62">
        <f>IFERROR(C11-B11,"n.c.")</f>
        <v>8390</v>
      </c>
      <c r="C49" s="62">
        <f t="shared" ref="C49:E49" si="4">IFERROR(D11-C11,"n.c.")</f>
        <v>7744</v>
      </c>
      <c r="D49" s="62">
        <f t="shared" si="4"/>
        <v>-9604</v>
      </c>
      <c r="E49" s="62">
        <f t="shared" si="4"/>
        <v>221</v>
      </c>
      <c r="F49" s="67">
        <f t="shared" ref="F49:F60" si="5">IFERROR(F11-B11,"n.c.")</f>
        <v>6751</v>
      </c>
    </row>
    <row r="50" spans="1:6" x14ac:dyDescent="0.3">
      <c r="A50" s="17" t="str">
        <f>A31</f>
        <v>China</v>
      </c>
      <c r="B50" s="62">
        <f t="shared" ref="B50:E60" si="6">IFERROR(C12-B12,"n.c.")</f>
        <v>3588</v>
      </c>
      <c r="C50" s="62">
        <f t="shared" si="6"/>
        <v>1644</v>
      </c>
      <c r="D50" s="62">
        <f t="shared" si="6"/>
        <v>-4062</v>
      </c>
      <c r="E50" s="62">
        <f t="shared" si="6"/>
        <v>900</v>
      </c>
      <c r="F50" s="67">
        <f t="shared" si="5"/>
        <v>2070</v>
      </c>
    </row>
    <row r="51" spans="1:6" x14ac:dyDescent="0.3">
      <c r="A51" s="17" t="str">
        <f>A32</f>
        <v>Taiwan</v>
      </c>
      <c r="B51" s="62">
        <f t="shared" si="6"/>
        <v>3834</v>
      </c>
      <c r="C51" s="62">
        <f t="shared" si="6"/>
        <v>2834</v>
      </c>
      <c r="D51" s="62">
        <f t="shared" si="6"/>
        <v>-5058</v>
      </c>
      <c r="E51" s="62">
        <f t="shared" si="6"/>
        <v>1051</v>
      </c>
      <c r="F51" s="67">
        <f t="shared" si="5"/>
        <v>2661</v>
      </c>
    </row>
    <row r="52" spans="1:6" x14ac:dyDescent="0.3">
      <c r="A52" s="17" t="str">
        <f t="shared" ref="A52:A54" si="7">A33</f>
        <v>Japan</v>
      </c>
      <c r="B52" s="62">
        <f t="shared" si="6"/>
        <v>1510</v>
      </c>
      <c r="C52" s="62">
        <f t="shared" si="6"/>
        <v>2233</v>
      </c>
      <c r="D52" s="62">
        <f t="shared" si="6"/>
        <v>-3160</v>
      </c>
      <c r="E52" s="62">
        <f t="shared" si="6"/>
        <v>-273</v>
      </c>
      <c r="F52" s="67">
        <f t="shared" si="5"/>
        <v>310</v>
      </c>
    </row>
    <row r="53" spans="1:6" x14ac:dyDescent="0.3">
      <c r="A53" s="17" t="str">
        <f t="shared" si="7"/>
        <v>Switzerland</v>
      </c>
      <c r="B53" s="62">
        <f t="shared" si="6"/>
        <v>3812</v>
      </c>
      <c r="C53" s="62">
        <f t="shared" si="6"/>
        <v>3776</v>
      </c>
      <c r="D53" s="62">
        <f t="shared" si="6"/>
        <v>-6055</v>
      </c>
      <c r="E53" s="62">
        <f t="shared" si="6"/>
        <v>359</v>
      </c>
      <c r="F53" s="67">
        <f t="shared" si="5"/>
        <v>1892</v>
      </c>
    </row>
    <row r="54" spans="1:6" x14ac:dyDescent="0.3">
      <c r="A54" s="17" t="str">
        <f t="shared" si="7"/>
        <v>Hong Kong</v>
      </c>
      <c r="B54" s="62">
        <f t="shared" si="6"/>
        <v>1408</v>
      </c>
      <c r="C54" s="62">
        <f t="shared" si="6"/>
        <v>350</v>
      </c>
      <c r="D54" s="62">
        <f t="shared" si="6"/>
        <v>-1422</v>
      </c>
      <c r="E54" s="62">
        <f t="shared" si="6"/>
        <v>743</v>
      </c>
      <c r="F54" s="67">
        <f t="shared" si="5"/>
        <v>1079</v>
      </c>
    </row>
    <row r="55" spans="1:6" x14ac:dyDescent="0.3">
      <c r="A55" s="18" t="str">
        <f t="shared" ref="A55:A60" si="8">A36</f>
        <v>South Korea</v>
      </c>
      <c r="B55" s="62">
        <f t="shared" si="6"/>
        <v>2118</v>
      </c>
      <c r="C55" s="62">
        <f t="shared" si="6"/>
        <v>444</v>
      </c>
      <c r="D55" s="62">
        <f t="shared" si="6"/>
        <v>-2276</v>
      </c>
      <c r="E55" s="62">
        <f t="shared" si="6"/>
        <v>481</v>
      </c>
      <c r="F55" s="67">
        <f t="shared" si="5"/>
        <v>767</v>
      </c>
    </row>
    <row r="56" spans="1:6" x14ac:dyDescent="0.3">
      <c r="A56" s="17" t="str">
        <f t="shared" si="8"/>
        <v>United Kingdom</v>
      </c>
      <c r="B56" s="62">
        <f t="shared" si="6"/>
        <v>572</v>
      </c>
      <c r="C56" s="62">
        <f t="shared" si="6"/>
        <v>355</v>
      </c>
      <c r="D56" s="62">
        <f t="shared" si="6"/>
        <v>35</v>
      </c>
      <c r="E56" s="62">
        <f t="shared" si="6"/>
        <v>-4</v>
      </c>
      <c r="F56" s="67">
        <f t="shared" si="5"/>
        <v>958</v>
      </c>
    </row>
    <row r="57" spans="1:6" x14ac:dyDescent="0.3">
      <c r="A57" s="17" t="str">
        <f t="shared" si="8"/>
        <v>Canada</v>
      </c>
      <c r="B57" s="62">
        <f t="shared" si="6"/>
        <v>292</v>
      </c>
      <c r="C57" s="62">
        <f t="shared" si="6"/>
        <v>313</v>
      </c>
      <c r="D57" s="62">
        <f t="shared" si="6"/>
        <v>245</v>
      </c>
      <c r="E57" s="62">
        <f t="shared" si="6"/>
        <v>447</v>
      </c>
      <c r="F57" s="67">
        <f t="shared" si="5"/>
        <v>1297</v>
      </c>
    </row>
    <row r="58" spans="1:6" x14ac:dyDescent="0.3">
      <c r="A58" s="17" t="str">
        <f t="shared" si="8"/>
        <v>Mexico</v>
      </c>
      <c r="B58" s="62">
        <f t="shared" si="6"/>
        <v>415</v>
      </c>
      <c r="C58" s="62">
        <f t="shared" si="6"/>
        <v>328</v>
      </c>
      <c r="D58" s="62">
        <f t="shared" si="6"/>
        <v>209</v>
      </c>
      <c r="E58" s="62">
        <f t="shared" si="6"/>
        <v>207</v>
      </c>
      <c r="F58" s="67">
        <f t="shared" si="5"/>
        <v>1159</v>
      </c>
    </row>
    <row r="59" spans="1:6" x14ac:dyDescent="0.3">
      <c r="A59" s="17" t="str">
        <f t="shared" si="8"/>
        <v>All other trade parners</v>
      </c>
      <c r="B59" s="62">
        <f t="shared" si="6"/>
        <v>2941</v>
      </c>
      <c r="C59" s="62">
        <f t="shared" si="6"/>
        <v>1586</v>
      </c>
      <c r="D59" s="62">
        <f t="shared" si="6"/>
        <v>-1939</v>
      </c>
      <c r="E59" s="62">
        <f t="shared" si="6"/>
        <v>1664</v>
      </c>
      <c r="F59" s="67">
        <f t="shared" si="5"/>
        <v>4252</v>
      </c>
    </row>
    <row r="60" spans="1:6" x14ac:dyDescent="0.3">
      <c r="A60" s="51" t="str">
        <f t="shared" si="8"/>
        <v>Total</v>
      </c>
      <c r="B60" s="62">
        <f t="shared" si="6"/>
        <v>28880</v>
      </c>
      <c r="C60" s="62">
        <f t="shared" si="6"/>
        <v>21607</v>
      </c>
      <c r="D60" s="62">
        <f t="shared" si="6"/>
        <v>-33087</v>
      </c>
      <c r="E60" s="62">
        <f t="shared" si="6"/>
        <v>5796</v>
      </c>
      <c r="F60" s="67">
        <f t="shared" si="5"/>
        <v>23196</v>
      </c>
    </row>
    <row r="61" spans="1:6" x14ac:dyDescent="0.3">
      <c r="A61" s="27" t="s">
        <v>149</v>
      </c>
      <c r="B61" s="28"/>
      <c r="C61" s="28"/>
      <c r="D61" s="28"/>
      <c r="E61" s="28"/>
      <c r="F61" s="29"/>
    </row>
    <row r="62" spans="1:6" x14ac:dyDescent="0.3">
      <c r="A62" t="s">
        <v>279</v>
      </c>
    </row>
    <row r="65" spans="1:6" ht="18" thickBot="1" x14ac:dyDescent="0.4">
      <c r="A65" s="25" t="s">
        <v>352</v>
      </c>
    </row>
    <row r="66" spans="1:6" ht="15" thickTop="1" x14ac:dyDescent="0.3">
      <c r="A66" t="s">
        <v>142</v>
      </c>
    </row>
    <row r="67" spans="1:6" x14ac:dyDescent="0.3">
      <c r="A67" s="21" t="s">
        <v>277</v>
      </c>
      <c r="B67" s="22" t="s">
        <v>144</v>
      </c>
      <c r="C67" s="22" t="s">
        <v>145</v>
      </c>
      <c r="D67" s="22" t="s">
        <v>146</v>
      </c>
      <c r="E67" s="22" t="s">
        <v>147</v>
      </c>
      <c r="F67" s="23" t="s">
        <v>148</v>
      </c>
    </row>
    <row r="68" spans="1:6" x14ac:dyDescent="0.3">
      <c r="A68" s="16" t="str">
        <f>A49</f>
        <v>European Union</v>
      </c>
      <c r="B68" s="44">
        <f>IFERROR((C11-B11)/B11*100,"n.c.")</f>
        <v>48.739398164284886</v>
      </c>
      <c r="C68" s="44">
        <f t="shared" ref="C68:D68" si="9">IFERROR((D11-C11)/C11*100,"n.c.")</f>
        <v>30.245274175910016</v>
      </c>
      <c r="D68" s="44">
        <f t="shared" si="9"/>
        <v>-28.799328295549959</v>
      </c>
      <c r="E68" s="44">
        <f>IFERROR((F11-E11)/E11*100,"n.c.")</f>
        <v>0.93076145552560641</v>
      </c>
      <c r="F68" s="44">
        <f>IFERROR((F11-B11)/B11*100,"n.c.")</f>
        <v>39.218078308353668</v>
      </c>
    </row>
    <row r="69" spans="1:6" x14ac:dyDescent="0.3">
      <c r="A69" s="17" t="str">
        <f t="shared" ref="A69:A79" si="10">A50</f>
        <v>China</v>
      </c>
      <c r="B69" s="44">
        <f t="shared" ref="B69:E79" si="11">IFERROR((C12-B12)/B12*100,"n.c.")</f>
        <v>69.602327837051405</v>
      </c>
      <c r="C69" s="44">
        <f t="shared" si="11"/>
        <v>18.803614320027449</v>
      </c>
      <c r="D69" s="44">
        <f t="shared" si="11"/>
        <v>-39.106575527101185</v>
      </c>
      <c r="E69" s="44">
        <f t="shared" si="11"/>
        <v>14.229249011857709</v>
      </c>
      <c r="F69" s="44">
        <f t="shared" ref="F69:F79" si="12">IFERROR((F12-B12)/B12*100,"n.c.")</f>
        <v>40.155189136760427</v>
      </c>
    </row>
    <row r="70" spans="1:6" x14ac:dyDescent="0.3">
      <c r="A70" s="16" t="str">
        <f t="shared" si="10"/>
        <v>Taiwan</v>
      </c>
      <c r="B70" s="44">
        <f t="shared" si="11"/>
        <v>87.156171857240281</v>
      </c>
      <c r="C70" s="44">
        <f t="shared" si="11"/>
        <v>34.422446252884733</v>
      </c>
      <c r="D70" s="44">
        <f t="shared" si="11"/>
        <v>-45.703442667389538</v>
      </c>
      <c r="E70" s="44">
        <f t="shared" si="11"/>
        <v>17.490431020136462</v>
      </c>
      <c r="F70" s="44">
        <f t="shared" si="12"/>
        <v>60.491020686519661</v>
      </c>
    </row>
    <row r="71" spans="1:6" x14ac:dyDescent="0.3">
      <c r="A71" s="17" t="str">
        <f t="shared" si="10"/>
        <v>Japan</v>
      </c>
      <c r="B71" s="44">
        <f t="shared" si="11"/>
        <v>24.190964434476129</v>
      </c>
      <c r="C71" s="44">
        <f t="shared" si="11"/>
        <v>28.805469556243551</v>
      </c>
      <c r="D71" s="44">
        <f t="shared" si="11"/>
        <v>-31.647471206810213</v>
      </c>
      <c r="E71" s="44">
        <f t="shared" si="11"/>
        <v>-4</v>
      </c>
      <c r="F71" s="44">
        <f t="shared" si="12"/>
        <v>4.9663569368792055</v>
      </c>
    </row>
    <row r="72" spans="1:6" x14ac:dyDescent="0.3">
      <c r="A72" s="16" t="str">
        <f t="shared" si="10"/>
        <v>Switzerland</v>
      </c>
      <c r="B72" s="44">
        <f t="shared" si="11"/>
        <v>111.13702623906705</v>
      </c>
      <c r="C72" s="44">
        <f t="shared" si="11"/>
        <v>52.140292736813031</v>
      </c>
      <c r="D72" s="44">
        <f t="shared" si="11"/>
        <v>-54.955527318932653</v>
      </c>
      <c r="E72" s="44">
        <f t="shared" si="11"/>
        <v>7.2335281079991942</v>
      </c>
      <c r="F72" s="44">
        <f t="shared" si="12"/>
        <v>55.160349854227405</v>
      </c>
    </row>
    <row r="73" spans="1:6" x14ac:dyDescent="0.3">
      <c r="A73" s="17" t="str">
        <f t="shared" si="10"/>
        <v>Hong Kong</v>
      </c>
      <c r="B73" s="44">
        <f t="shared" si="11"/>
        <v>52.498135719612229</v>
      </c>
      <c r="C73" s="44">
        <f t="shared" si="11"/>
        <v>8.5574572127139366</v>
      </c>
      <c r="D73" s="44">
        <f t="shared" si="11"/>
        <v>-32.027027027027025</v>
      </c>
      <c r="E73" s="44">
        <f t="shared" si="11"/>
        <v>24.618952948972829</v>
      </c>
      <c r="F73" s="44">
        <f t="shared" si="12"/>
        <v>40.231170768083516</v>
      </c>
    </row>
    <row r="74" spans="1:6" x14ac:dyDescent="0.3">
      <c r="A74" s="16" t="str">
        <f t="shared" si="10"/>
        <v>South Korea</v>
      </c>
      <c r="B74" s="44">
        <f t="shared" si="11"/>
        <v>71.77228058285327</v>
      </c>
      <c r="C74" s="44">
        <f t="shared" si="11"/>
        <v>8.7591240875912408</v>
      </c>
      <c r="D74" s="44">
        <f t="shared" si="11"/>
        <v>-41.284237257391624</v>
      </c>
      <c r="E74" s="44">
        <f t="shared" si="11"/>
        <v>14.859437751004014</v>
      </c>
      <c r="F74" s="44">
        <f t="shared" si="12"/>
        <v>25.991189427312776</v>
      </c>
    </row>
    <row r="75" spans="1:6" x14ac:dyDescent="0.3">
      <c r="A75" s="17" t="str">
        <f t="shared" si="10"/>
        <v>United Kingdom</v>
      </c>
      <c r="B75" s="44">
        <f t="shared" si="11"/>
        <v>30.852211434735704</v>
      </c>
      <c r="C75" s="44">
        <f t="shared" si="11"/>
        <v>14.633140972794722</v>
      </c>
      <c r="D75" s="44">
        <f t="shared" si="11"/>
        <v>1.2585400934915498</v>
      </c>
      <c r="E75" s="44">
        <f t="shared" si="11"/>
        <v>-0.14204545454545456</v>
      </c>
      <c r="F75" s="44">
        <f t="shared" si="12"/>
        <v>51.672060409924491</v>
      </c>
    </row>
    <row r="76" spans="1:6" x14ac:dyDescent="0.3">
      <c r="A76" s="16" t="str">
        <f t="shared" si="10"/>
        <v>Canada</v>
      </c>
      <c r="B76" s="44">
        <f t="shared" si="11"/>
        <v>20.738636363636363</v>
      </c>
      <c r="C76" s="44">
        <f t="shared" si="11"/>
        <v>18.411764705882351</v>
      </c>
      <c r="D76" s="44">
        <f t="shared" si="11"/>
        <v>12.170889220069547</v>
      </c>
      <c r="E76" s="44">
        <f t="shared" si="11"/>
        <v>19.796279893711251</v>
      </c>
      <c r="F76" s="44">
        <f t="shared" si="12"/>
        <v>92.116477272727266</v>
      </c>
    </row>
    <row r="77" spans="1:6" x14ac:dyDescent="0.3">
      <c r="A77" s="17" t="str">
        <f t="shared" si="10"/>
        <v>Mexico</v>
      </c>
      <c r="B77" s="44">
        <f t="shared" si="11"/>
        <v>29.061624649859947</v>
      </c>
      <c r="C77" s="44">
        <f t="shared" si="11"/>
        <v>17.797069994574063</v>
      </c>
      <c r="D77" s="44">
        <f t="shared" si="11"/>
        <v>9.6269000460617224</v>
      </c>
      <c r="E77" s="44">
        <f t="shared" si="11"/>
        <v>8.697478991596638</v>
      </c>
      <c r="F77" s="44">
        <f t="shared" si="12"/>
        <v>81.162464985994404</v>
      </c>
    </row>
    <row r="78" spans="1:6" x14ac:dyDescent="0.3">
      <c r="A78" s="16" t="str">
        <f t="shared" si="10"/>
        <v>All other trade parners</v>
      </c>
      <c r="B78" s="44">
        <f t="shared" si="11"/>
        <v>31.702058855233371</v>
      </c>
      <c r="C78" s="44">
        <f t="shared" si="11"/>
        <v>12.980847929284661</v>
      </c>
      <c r="D78" s="44">
        <f t="shared" si="11"/>
        <v>-14.046653144016227</v>
      </c>
      <c r="E78" s="44">
        <f t="shared" si="11"/>
        <v>14.024441635061105</v>
      </c>
      <c r="F78" s="44">
        <f t="shared" si="12"/>
        <v>45.833782472782147</v>
      </c>
    </row>
    <row r="79" spans="1:6" x14ac:dyDescent="0.3">
      <c r="A79" s="51" t="str">
        <f t="shared" si="10"/>
        <v>Total</v>
      </c>
      <c r="B79" s="44">
        <f t="shared" si="11"/>
        <v>51.534618129907209</v>
      </c>
      <c r="C79" s="44">
        <f t="shared" si="11"/>
        <v>25.443947244465381</v>
      </c>
      <c r="D79" s="44">
        <f t="shared" si="11"/>
        <v>-31.059731335717704</v>
      </c>
      <c r="E79" s="44">
        <f t="shared" si="11"/>
        <v>7.8921568627450975</v>
      </c>
      <c r="F79" s="44">
        <f t="shared" si="12"/>
        <v>41.391862955032124</v>
      </c>
    </row>
    <row r="80" spans="1:6" x14ac:dyDescent="0.3">
      <c r="A80" s="53" t="s">
        <v>149</v>
      </c>
      <c r="B80" s="68"/>
      <c r="C80" s="68"/>
      <c r="D80" s="68"/>
      <c r="E80" s="68"/>
      <c r="F80" s="68"/>
    </row>
    <row r="81" spans="1:11" x14ac:dyDescent="0.3">
      <c r="A81" t="s">
        <v>279</v>
      </c>
    </row>
    <row r="84" spans="1:11" x14ac:dyDescent="0.3">
      <c r="A84" s="15" t="s">
        <v>353</v>
      </c>
      <c r="B84" s="14"/>
      <c r="C84" s="14"/>
      <c r="D84" s="14"/>
      <c r="E84" s="14"/>
      <c r="F84" s="14"/>
      <c r="G84" s="14"/>
      <c r="H84" s="14"/>
      <c r="I84" s="14"/>
      <c r="J84" s="14"/>
      <c r="K84" s="14"/>
    </row>
    <row r="86" spans="1:11" ht="18" thickBot="1" x14ac:dyDescent="0.4">
      <c r="A86" s="25" t="s">
        <v>354</v>
      </c>
    </row>
    <row r="87" spans="1:11" ht="15" thickTop="1" x14ac:dyDescent="0.3">
      <c r="A87" t="s">
        <v>127</v>
      </c>
    </row>
    <row r="88" spans="1:11" x14ac:dyDescent="0.3">
      <c r="A88" s="21" t="s">
        <v>277</v>
      </c>
      <c r="B88" s="22" t="s">
        <v>89</v>
      </c>
      <c r="C88" s="22" t="s">
        <v>90</v>
      </c>
      <c r="D88" s="23" t="s">
        <v>91</v>
      </c>
      <c r="E88" s="23" t="s">
        <v>92</v>
      </c>
      <c r="F88" s="23" t="s">
        <v>129</v>
      </c>
    </row>
    <row r="89" spans="1:11" x14ac:dyDescent="0.3">
      <c r="A89" s="16" t="s">
        <v>158</v>
      </c>
      <c r="B89" s="12">
        <v>10519</v>
      </c>
      <c r="C89" s="12">
        <v>12319</v>
      </c>
      <c r="D89" s="12">
        <v>14554</v>
      </c>
      <c r="E89" s="12">
        <v>13977</v>
      </c>
      <c r="F89" s="19">
        <v>14711</v>
      </c>
    </row>
    <row r="90" spans="1:11" ht="17.399999999999999" customHeight="1" x14ac:dyDescent="0.3">
      <c r="A90" s="17" t="s">
        <v>29</v>
      </c>
      <c r="B90" s="13">
        <v>4157</v>
      </c>
      <c r="C90" s="13">
        <v>4497</v>
      </c>
      <c r="D90" s="13">
        <v>4824</v>
      </c>
      <c r="E90" s="13">
        <v>4736</v>
      </c>
      <c r="F90" s="20">
        <v>4516</v>
      </c>
    </row>
    <row r="91" spans="1:11" ht="17.399999999999999" customHeight="1" x14ac:dyDescent="0.3">
      <c r="A91" s="16" t="s">
        <v>72</v>
      </c>
      <c r="B91" s="12">
        <v>2480</v>
      </c>
      <c r="C91" s="12">
        <v>2575</v>
      </c>
      <c r="D91" s="12">
        <v>3808</v>
      </c>
      <c r="E91" s="12">
        <v>3955</v>
      </c>
      <c r="F91" s="19">
        <v>4233</v>
      </c>
    </row>
    <row r="92" spans="1:11" ht="17.399999999999999" customHeight="1" x14ac:dyDescent="0.3">
      <c r="A92" s="17" t="s">
        <v>22</v>
      </c>
      <c r="B92" s="13">
        <v>1877</v>
      </c>
      <c r="C92" s="13">
        <v>2381</v>
      </c>
      <c r="D92" s="13">
        <v>3686</v>
      </c>
      <c r="E92" s="13">
        <v>3370</v>
      </c>
      <c r="F92" s="20">
        <v>3601</v>
      </c>
    </row>
    <row r="93" spans="1:11" ht="17.399999999999999" customHeight="1" x14ac:dyDescent="0.3">
      <c r="A93" s="17" t="s">
        <v>33</v>
      </c>
      <c r="B93" s="13">
        <v>2245</v>
      </c>
      <c r="C93" s="13">
        <v>2991</v>
      </c>
      <c r="D93" s="13">
        <v>3083</v>
      </c>
      <c r="E93" s="13">
        <v>3025</v>
      </c>
      <c r="F93" s="20">
        <v>3549</v>
      </c>
    </row>
    <row r="94" spans="1:11" x14ac:dyDescent="0.3">
      <c r="A94" s="17" t="s">
        <v>37</v>
      </c>
      <c r="B94" s="13">
        <v>3060</v>
      </c>
      <c r="C94" s="13">
        <v>4412</v>
      </c>
      <c r="D94" s="13">
        <v>4934</v>
      </c>
      <c r="E94" s="13">
        <v>3846</v>
      </c>
      <c r="F94" s="20">
        <v>3316</v>
      </c>
    </row>
    <row r="95" spans="1:11" x14ac:dyDescent="0.3">
      <c r="A95" s="18" t="s">
        <v>293</v>
      </c>
      <c r="B95" s="13">
        <v>1685</v>
      </c>
      <c r="C95" s="13">
        <v>1874</v>
      </c>
      <c r="D95" s="13">
        <v>2044</v>
      </c>
      <c r="E95" s="13">
        <v>2090</v>
      </c>
      <c r="F95" s="20">
        <v>2272</v>
      </c>
    </row>
    <row r="96" spans="1:11" x14ac:dyDescent="0.3">
      <c r="A96" s="17" t="s">
        <v>25</v>
      </c>
      <c r="B96" s="13">
        <v>1727</v>
      </c>
      <c r="C96" s="13">
        <v>2171</v>
      </c>
      <c r="D96" s="13">
        <v>2401</v>
      </c>
      <c r="E96" s="13">
        <v>1919</v>
      </c>
      <c r="F96" s="20">
        <v>2141</v>
      </c>
    </row>
    <row r="97" spans="1:6" x14ac:dyDescent="0.3">
      <c r="A97" s="17" t="s">
        <v>299</v>
      </c>
      <c r="B97" s="13">
        <v>1071</v>
      </c>
      <c r="C97" s="13">
        <v>1640</v>
      </c>
      <c r="D97" s="13">
        <v>1975</v>
      </c>
      <c r="E97" s="13">
        <v>1701</v>
      </c>
      <c r="F97" s="20">
        <v>1969</v>
      </c>
    </row>
    <row r="98" spans="1:6" x14ac:dyDescent="0.3">
      <c r="A98" s="17" t="s">
        <v>355</v>
      </c>
      <c r="B98" s="13">
        <v>864</v>
      </c>
      <c r="C98" s="13">
        <v>1044</v>
      </c>
      <c r="D98" s="13">
        <v>1542</v>
      </c>
      <c r="E98" s="13">
        <v>1440</v>
      </c>
      <c r="F98" s="20">
        <v>1734</v>
      </c>
    </row>
    <row r="99" spans="1:6" x14ac:dyDescent="0.3">
      <c r="A99" s="17" t="s">
        <v>278</v>
      </c>
      <c r="B99" s="13">
        <f>B100-SUM(B89:B98)</f>
        <v>11288</v>
      </c>
      <c r="C99" s="13">
        <f t="shared" ref="C99:F99" si="13">C100-SUM(C89:C98)</f>
        <v>13376</v>
      </c>
      <c r="D99" s="13">
        <f t="shared" si="13"/>
        <v>15109</v>
      </c>
      <c r="E99" s="13">
        <f t="shared" si="13"/>
        <v>15591</v>
      </c>
      <c r="F99" s="13">
        <f t="shared" si="13"/>
        <v>17031</v>
      </c>
    </row>
    <row r="100" spans="1:6" x14ac:dyDescent="0.3">
      <c r="A100" s="51" t="s">
        <v>77</v>
      </c>
      <c r="B100" s="13">
        <v>40973</v>
      </c>
      <c r="C100" s="13">
        <v>49280</v>
      </c>
      <c r="D100" s="13">
        <v>57960</v>
      </c>
      <c r="E100" s="13">
        <v>55650</v>
      </c>
      <c r="F100" s="20">
        <v>59073</v>
      </c>
    </row>
    <row r="101" spans="1:6" x14ac:dyDescent="0.3">
      <c r="A101" s="27" t="s">
        <v>149</v>
      </c>
      <c r="B101" s="28"/>
      <c r="C101" s="28"/>
      <c r="D101" s="28"/>
      <c r="E101" s="28"/>
      <c r="F101" s="29"/>
    </row>
    <row r="102" spans="1:6" x14ac:dyDescent="0.3">
      <c r="A102" t="s">
        <v>279</v>
      </c>
    </row>
    <row r="105" spans="1:6" ht="18" thickBot="1" x14ac:dyDescent="0.4">
      <c r="A105" s="25" t="s">
        <v>356</v>
      </c>
    </row>
    <row r="106" spans="1:6" ht="15" thickTop="1" x14ac:dyDescent="0.3">
      <c r="A106" t="s">
        <v>142</v>
      </c>
    </row>
    <row r="107" spans="1:6" x14ac:dyDescent="0.3">
      <c r="A107" s="21" t="s">
        <v>277</v>
      </c>
      <c r="B107" s="22" t="s">
        <v>89</v>
      </c>
      <c r="C107" s="22" t="s">
        <v>90</v>
      </c>
      <c r="D107" s="22" t="s">
        <v>91</v>
      </c>
      <c r="E107" s="23" t="s">
        <v>92</v>
      </c>
      <c r="F107" s="23" t="s">
        <v>129</v>
      </c>
    </row>
    <row r="108" spans="1:6" x14ac:dyDescent="0.3">
      <c r="A108" s="17" t="str">
        <f>A89</f>
        <v>European Union</v>
      </c>
      <c r="B108" s="44">
        <f>IFERROR(B89/B$100*100,"n.c.")</f>
        <v>25.673004173480095</v>
      </c>
      <c r="C108" s="44">
        <f t="shared" ref="C108:F108" si="14">IFERROR(C89/C$100*100,"n.c.")</f>
        <v>24.997970779220779</v>
      </c>
      <c r="D108" s="44">
        <f t="shared" si="14"/>
        <v>25.110420979986198</v>
      </c>
      <c r="E108" s="44">
        <f t="shared" si="14"/>
        <v>25.11590296495957</v>
      </c>
      <c r="F108" s="44">
        <f t="shared" si="14"/>
        <v>24.903086012222168</v>
      </c>
    </row>
    <row r="109" spans="1:6" x14ac:dyDescent="0.3">
      <c r="A109" s="17" t="str">
        <f t="shared" ref="A109:A119" si="15">A90</f>
        <v>Japan</v>
      </c>
      <c r="B109" s="44">
        <f t="shared" ref="B109:F119" si="16">IFERROR(B90/B$100*100,"n.c.")</f>
        <v>10.145705708637395</v>
      </c>
      <c r="C109" s="44">
        <f t="shared" si="16"/>
        <v>9.1254058441558445</v>
      </c>
      <c r="D109" s="44">
        <f t="shared" si="16"/>
        <v>8.3229813664596275</v>
      </c>
      <c r="E109" s="44">
        <f t="shared" si="16"/>
        <v>8.5103324348607376</v>
      </c>
      <c r="F109" s="44">
        <f t="shared" si="16"/>
        <v>7.6447784944052275</v>
      </c>
    </row>
    <row r="110" spans="1:6" x14ac:dyDescent="0.3">
      <c r="A110" s="17" t="str">
        <f t="shared" si="15"/>
        <v>United Kingdom</v>
      </c>
      <c r="B110" s="44">
        <f t="shared" si="16"/>
        <v>6.0527664559588024</v>
      </c>
      <c r="C110" s="44">
        <f t="shared" si="16"/>
        <v>5.2252435064935066</v>
      </c>
      <c r="D110" s="44">
        <f t="shared" si="16"/>
        <v>6.5700483091787447</v>
      </c>
      <c r="E110" s="44">
        <f t="shared" si="16"/>
        <v>7.1069182389937104</v>
      </c>
      <c r="F110" s="44">
        <f t="shared" si="16"/>
        <v>7.165710222944492</v>
      </c>
    </row>
    <row r="111" spans="1:6" x14ac:dyDescent="0.3">
      <c r="A111" s="17" t="str">
        <f t="shared" si="15"/>
        <v>Canada</v>
      </c>
      <c r="B111" s="44">
        <f t="shared" si="16"/>
        <v>4.5810655797720452</v>
      </c>
      <c r="C111" s="44">
        <f t="shared" si="16"/>
        <v>4.831574675324676</v>
      </c>
      <c r="D111" s="44">
        <f t="shared" si="16"/>
        <v>6.3595583160800553</v>
      </c>
      <c r="E111" s="44">
        <f t="shared" si="16"/>
        <v>6.0557053009883202</v>
      </c>
      <c r="F111" s="44">
        <f t="shared" si="16"/>
        <v>6.0958475107070909</v>
      </c>
    </row>
    <row r="112" spans="1:6" x14ac:dyDescent="0.3">
      <c r="A112" s="17" t="str">
        <f t="shared" si="15"/>
        <v>China</v>
      </c>
      <c r="B112" s="44">
        <f t="shared" si="16"/>
        <v>5.4792180216239963</v>
      </c>
      <c r="C112" s="44">
        <f t="shared" si="16"/>
        <v>6.0693993506493511</v>
      </c>
      <c r="D112" s="44">
        <f t="shared" si="16"/>
        <v>5.3191856452726016</v>
      </c>
      <c r="E112" s="44">
        <f t="shared" si="16"/>
        <v>5.4357592093441145</v>
      </c>
      <c r="F112" s="44">
        <f t="shared" si="16"/>
        <v>6.0078208318521158</v>
      </c>
    </row>
    <row r="113" spans="1:6" x14ac:dyDescent="0.3">
      <c r="A113" s="17" t="str">
        <f t="shared" si="15"/>
        <v>South Korea</v>
      </c>
      <c r="B113" s="44">
        <f t="shared" si="16"/>
        <v>7.4683328045298119</v>
      </c>
      <c r="C113" s="44">
        <f t="shared" si="16"/>
        <v>8.9529220779220786</v>
      </c>
      <c r="D113" s="44">
        <f t="shared" si="16"/>
        <v>8.5127674258109032</v>
      </c>
      <c r="E113" s="44">
        <f t="shared" si="16"/>
        <v>6.9110512129380046</v>
      </c>
      <c r="F113" s="44">
        <f t="shared" si="16"/>
        <v>5.6133935977519336</v>
      </c>
    </row>
    <row r="114" spans="1:6" x14ac:dyDescent="0.3">
      <c r="A114" s="17" t="str">
        <f t="shared" si="15"/>
        <v>Taiwan</v>
      </c>
      <c r="B114" s="44">
        <f t="shared" si="16"/>
        <v>4.1124643057623311</v>
      </c>
      <c r="C114" s="44">
        <f t="shared" si="16"/>
        <v>3.8027597402597402</v>
      </c>
      <c r="D114" s="44">
        <f t="shared" si="16"/>
        <v>3.5265700483091784</v>
      </c>
      <c r="E114" s="44">
        <f t="shared" si="16"/>
        <v>3.7556154537286615</v>
      </c>
      <c r="F114" s="44">
        <f t="shared" si="16"/>
        <v>3.8460887376635688</v>
      </c>
    </row>
    <row r="115" spans="1:6" x14ac:dyDescent="0.3">
      <c r="A115" s="17" t="str">
        <f t="shared" si="15"/>
        <v>Switzerland</v>
      </c>
      <c r="B115" s="44">
        <f t="shared" si="16"/>
        <v>4.2149708344519556</v>
      </c>
      <c r="C115" s="44">
        <f t="shared" si="16"/>
        <v>4.4054383116883118</v>
      </c>
      <c r="D115" s="44">
        <f t="shared" si="16"/>
        <v>4.1425120772946862</v>
      </c>
      <c r="E115" s="44">
        <f t="shared" si="16"/>
        <v>3.4483378256963162</v>
      </c>
      <c r="F115" s="44">
        <f t="shared" si="16"/>
        <v>3.6243292197789176</v>
      </c>
    </row>
    <row r="116" spans="1:6" x14ac:dyDescent="0.3">
      <c r="A116" s="17" t="str">
        <f t="shared" si="15"/>
        <v>Brazil</v>
      </c>
      <c r="B116" s="44">
        <f t="shared" si="16"/>
        <v>2.6139164815854343</v>
      </c>
      <c r="C116" s="44">
        <f t="shared" si="16"/>
        <v>3.3279220779220777</v>
      </c>
      <c r="D116" s="44">
        <f t="shared" si="16"/>
        <v>3.4075224292615598</v>
      </c>
      <c r="E116" s="44">
        <f t="shared" si="16"/>
        <v>3.0566037735849054</v>
      </c>
      <c r="F116" s="44">
        <f t="shared" si="16"/>
        <v>3.333164051258612</v>
      </c>
    </row>
    <row r="117" spans="1:6" x14ac:dyDescent="0.3">
      <c r="A117" s="17" t="str">
        <f t="shared" si="15"/>
        <v>Turkey</v>
      </c>
      <c r="B117" s="44">
        <f t="shared" si="16"/>
        <v>2.108705733043712</v>
      </c>
      <c r="C117" s="44">
        <f t="shared" si="16"/>
        <v>2.1185064935064934</v>
      </c>
      <c r="D117" s="44">
        <f t="shared" si="16"/>
        <v>2.660455486542443</v>
      </c>
      <c r="E117" s="44">
        <f t="shared" si="16"/>
        <v>2.5876010781671162</v>
      </c>
      <c r="F117" s="44">
        <f t="shared" si="16"/>
        <v>2.9353511756640089</v>
      </c>
    </row>
    <row r="118" spans="1:6" x14ac:dyDescent="0.3">
      <c r="A118" s="17" t="str">
        <f t="shared" si="15"/>
        <v>All other trade parners</v>
      </c>
      <c r="B118" s="44">
        <f t="shared" si="16"/>
        <v>27.549849901154417</v>
      </c>
      <c r="C118" s="44">
        <f t="shared" si="16"/>
        <v>27.142857142857142</v>
      </c>
      <c r="D118" s="44">
        <f t="shared" si="16"/>
        <v>26.067977915804004</v>
      </c>
      <c r="E118" s="44">
        <f t="shared" si="16"/>
        <v>28.016172506738545</v>
      </c>
      <c r="F118" s="44">
        <f t="shared" si="16"/>
        <v>28.830430145751869</v>
      </c>
    </row>
    <row r="119" spans="1:6" x14ac:dyDescent="0.3">
      <c r="A119" s="51" t="str">
        <f t="shared" si="15"/>
        <v>Total</v>
      </c>
      <c r="B119" s="44">
        <f t="shared" si="16"/>
        <v>100</v>
      </c>
      <c r="C119" s="44">
        <f t="shared" si="16"/>
        <v>100</v>
      </c>
      <c r="D119" s="44">
        <f t="shared" si="16"/>
        <v>100</v>
      </c>
      <c r="E119" s="44">
        <f t="shared" si="16"/>
        <v>100</v>
      </c>
      <c r="F119" s="44">
        <f t="shared" si="16"/>
        <v>100</v>
      </c>
    </row>
    <row r="120" spans="1:6" x14ac:dyDescent="0.3">
      <c r="A120" s="27" t="s">
        <v>149</v>
      </c>
      <c r="B120" s="57"/>
      <c r="C120" s="57"/>
      <c r="D120" s="57"/>
      <c r="E120" s="57"/>
      <c r="F120" s="58"/>
    </row>
    <row r="121" spans="1:6" x14ac:dyDescent="0.3">
      <c r="A121" t="s">
        <v>279</v>
      </c>
    </row>
    <row r="124" spans="1:6" ht="18" thickBot="1" x14ac:dyDescent="0.4">
      <c r="A124" s="25" t="s">
        <v>357</v>
      </c>
    </row>
    <row r="125" spans="1:6" ht="15" thickTop="1" x14ac:dyDescent="0.3">
      <c r="A125" t="s">
        <v>127</v>
      </c>
    </row>
    <row r="126" spans="1:6" x14ac:dyDescent="0.3">
      <c r="A126" s="21" t="s">
        <v>277</v>
      </c>
      <c r="B126" s="22" t="s">
        <v>144</v>
      </c>
      <c r="C126" s="22" t="s">
        <v>145</v>
      </c>
      <c r="D126" s="22" t="s">
        <v>146</v>
      </c>
      <c r="E126" s="22" t="s">
        <v>147</v>
      </c>
      <c r="F126" s="23" t="s">
        <v>148</v>
      </c>
    </row>
    <row r="127" spans="1:6" x14ac:dyDescent="0.3">
      <c r="A127" s="16" t="str">
        <f>A108</f>
        <v>European Union</v>
      </c>
      <c r="B127" s="62">
        <f t="shared" ref="B127:E138" si="17">IFERROR(C89-B89,"n.c.")</f>
        <v>1800</v>
      </c>
      <c r="C127" s="62">
        <f t="shared" si="17"/>
        <v>2235</v>
      </c>
      <c r="D127" s="62">
        <f t="shared" si="17"/>
        <v>-577</v>
      </c>
      <c r="E127" s="62">
        <f t="shared" si="17"/>
        <v>734</v>
      </c>
      <c r="F127" s="67">
        <f t="shared" ref="F127:F138" si="18">IFERROR(F89-B89,"n.c.")</f>
        <v>4192</v>
      </c>
    </row>
    <row r="128" spans="1:6" x14ac:dyDescent="0.3">
      <c r="A128" s="17" t="str">
        <f t="shared" ref="A128:A138" si="19">A109</f>
        <v>Japan</v>
      </c>
      <c r="B128" s="62">
        <f t="shared" si="17"/>
        <v>340</v>
      </c>
      <c r="C128" s="62">
        <f t="shared" si="17"/>
        <v>327</v>
      </c>
      <c r="D128" s="62">
        <f t="shared" si="17"/>
        <v>-88</v>
      </c>
      <c r="E128" s="62">
        <f t="shared" si="17"/>
        <v>-220</v>
      </c>
      <c r="F128" s="67">
        <f t="shared" si="18"/>
        <v>359</v>
      </c>
    </row>
    <row r="129" spans="1:6" x14ac:dyDescent="0.3">
      <c r="A129" s="16" t="str">
        <f t="shared" si="19"/>
        <v>United Kingdom</v>
      </c>
      <c r="B129" s="62">
        <f t="shared" si="17"/>
        <v>95</v>
      </c>
      <c r="C129" s="62">
        <f t="shared" si="17"/>
        <v>1233</v>
      </c>
      <c r="D129" s="62">
        <f t="shared" si="17"/>
        <v>147</v>
      </c>
      <c r="E129" s="62">
        <f t="shared" si="17"/>
        <v>278</v>
      </c>
      <c r="F129" s="67">
        <f t="shared" si="18"/>
        <v>1753</v>
      </c>
    </row>
    <row r="130" spans="1:6" x14ac:dyDescent="0.3">
      <c r="A130" s="17" t="str">
        <f t="shared" si="19"/>
        <v>Canada</v>
      </c>
      <c r="B130" s="62">
        <f t="shared" si="17"/>
        <v>504</v>
      </c>
      <c r="C130" s="62">
        <f t="shared" si="17"/>
        <v>1305</v>
      </c>
      <c r="D130" s="62">
        <f t="shared" si="17"/>
        <v>-316</v>
      </c>
      <c r="E130" s="62">
        <f t="shared" si="17"/>
        <v>231</v>
      </c>
      <c r="F130" s="67">
        <f t="shared" si="18"/>
        <v>1724</v>
      </c>
    </row>
    <row r="131" spans="1:6" x14ac:dyDescent="0.3">
      <c r="A131" s="17" t="str">
        <f t="shared" si="19"/>
        <v>China</v>
      </c>
      <c r="B131" s="62">
        <f t="shared" si="17"/>
        <v>746</v>
      </c>
      <c r="C131" s="62">
        <f t="shared" si="17"/>
        <v>92</v>
      </c>
      <c r="D131" s="62">
        <f t="shared" si="17"/>
        <v>-58</v>
      </c>
      <c r="E131" s="62">
        <f t="shared" si="17"/>
        <v>524</v>
      </c>
      <c r="F131" s="67">
        <f t="shared" si="18"/>
        <v>1304</v>
      </c>
    </row>
    <row r="132" spans="1:6" x14ac:dyDescent="0.3">
      <c r="A132" s="17" t="str">
        <f t="shared" si="19"/>
        <v>South Korea</v>
      </c>
      <c r="B132" s="62">
        <f t="shared" si="17"/>
        <v>1352</v>
      </c>
      <c r="C132" s="62">
        <f t="shared" si="17"/>
        <v>522</v>
      </c>
      <c r="D132" s="62">
        <f t="shared" si="17"/>
        <v>-1088</v>
      </c>
      <c r="E132" s="62">
        <f t="shared" si="17"/>
        <v>-530</v>
      </c>
      <c r="F132" s="67">
        <f t="shared" si="18"/>
        <v>256</v>
      </c>
    </row>
    <row r="133" spans="1:6" x14ac:dyDescent="0.3">
      <c r="A133" s="18" t="str">
        <f t="shared" si="19"/>
        <v>Taiwan</v>
      </c>
      <c r="B133" s="62">
        <f t="shared" si="17"/>
        <v>189</v>
      </c>
      <c r="C133" s="62">
        <f t="shared" si="17"/>
        <v>170</v>
      </c>
      <c r="D133" s="62">
        <f t="shared" si="17"/>
        <v>46</v>
      </c>
      <c r="E133" s="62">
        <f t="shared" si="17"/>
        <v>182</v>
      </c>
      <c r="F133" s="67">
        <f t="shared" si="18"/>
        <v>587</v>
      </c>
    </row>
    <row r="134" spans="1:6" x14ac:dyDescent="0.3">
      <c r="A134" s="17" t="str">
        <f t="shared" si="19"/>
        <v>Switzerland</v>
      </c>
      <c r="B134" s="62">
        <f t="shared" si="17"/>
        <v>444</v>
      </c>
      <c r="C134" s="62">
        <f t="shared" si="17"/>
        <v>230</v>
      </c>
      <c r="D134" s="62">
        <f t="shared" si="17"/>
        <v>-482</v>
      </c>
      <c r="E134" s="62">
        <f t="shared" si="17"/>
        <v>222</v>
      </c>
      <c r="F134" s="67">
        <f t="shared" si="18"/>
        <v>414</v>
      </c>
    </row>
    <row r="135" spans="1:6" x14ac:dyDescent="0.3">
      <c r="A135" s="17" t="str">
        <f t="shared" si="19"/>
        <v>Brazil</v>
      </c>
      <c r="B135" s="62">
        <f t="shared" si="17"/>
        <v>569</v>
      </c>
      <c r="C135" s="62">
        <f t="shared" si="17"/>
        <v>335</v>
      </c>
      <c r="D135" s="62">
        <f t="shared" si="17"/>
        <v>-274</v>
      </c>
      <c r="E135" s="62">
        <f t="shared" si="17"/>
        <v>268</v>
      </c>
      <c r="F135" s="67">
        <f t="shared" si="18"/>
        <v>898</v>
      </c>
    </row>
    <row r="136" spans="1:6" x14ac:dyDescent="0.3">
      <c r="A136" s="17" t="str">
        <f t="shared" si="19"/>
        <v>Turkey</v>
      </c>
      <c r="B136" s="62">
        <f t="shared" si="17"/>
        <v>180</v>
      </c>
      <c r="C136" s="62">
        <f t="shared" si="17"/>
        <v>498</v>
      </c>
      <c r="D136" s="62">
        <f t="shared" si="17"/>
        <v>-102</v>
      </c>
      <c r="E136" s="62">
        <f t="shared" si="17"/>
        <v>294</v>
      </c>
      <c r="F136" s="67">
        <f t="shared" si="18"/>
        <v>870</v>
      </c>
    </row>
    <row r="137" spans="1:6" x14ac:dyDescent="0.3">
      <c r="A137" s="17" t="str">
        <f t="shared" si="19"/>
        <v>All other trade parners</v>
      </c>
      <c r="B137" s="62">
        <f t="shared" si="17"/>
        <v>2088</v>
      </c>
      <c r="C137" s="62">
        <f t="shared" si="17"/>
        <v>1733</v>
      </c>
      <c r="D137" s="62">
        <f t="shared" si="17"/>
        <v>482</v>
      </c>
      <c r="E137" s="62">
        <f t="shared" si="17"/>
        <v>1440</v>
      </c>
      <c r="F137" s="67">
        <f t="shared" si="18"/>
        <v>5743</v>
      </c>
    </row>
    <row r="138" spans="1:6" x14ac:dyDescent="0.3">
      <c r="A138" s="51" t="str">
        <f t="shared" si="19"/>
        <v>Total</v>
      </c>
      <c r="B138" s="62">
        <f t="shared" si="17"/>
        <v>8307</v>
      </c>
      <c r="C138" s="62">
        <f t="shared" si="17"/>
        <v>8680</v>
      </c>
      <c r="D138" s="62">
        <f t="shared" si="17"/>
        <v>-2310</v>
      </c>
      <c r="E138" s="62">
        <f t="shared" si="17"/>
        <v>3423</v>
      </c>
      <c r="F138" s="67">
        <f t="shared" si="18"/>
        <v>18100</v>
      </c>
    </row>
    <row r="139" spans="1:6" x14ac:dyDescent="0.3">
      <c r="A139" s="27" t="s">
        <v>149</v>
      </c>
      <c r="B139" s="28"/>
      <c r="C139" s="28"/>
      <c r="D139" s="28"/>
      <c r="E139" s="28"/>
      <c r="F139" s="29"/>
    </row>
    <row r="140" spans="1:6" x14ac:dyDescent="0.3">
      <c r="A140" t="s">
        <v>279</v>
      </c>
    </row>
    <row r="143" spans="1:6" ht="18" thickBot="1" x14ac:dyDescent="0.4">
      <c r="A143" s="25" t="s">
        <v>358</v>
      </c>
    </row>
    <row r="144" spans="1:6" ht="15" thickTop="1" x14ac:dyDescent="0.3">
      <c r="A144" t="s">
        <v>142</v>
      </c>
    </row>
    <row r="145" spans="1:6" x14ac:dyDescent="0.3">
      <c r="A145" s="21" t="s">
        <v>277</v>
      </c>
      <c r="B145" s="22" t="s">
        <v>144</v>
      </c>
      <c r="C145" s="22" t="s">
        <v>145</v>
      </c>
      <c r="D145" s="22" t="s">
        <v>146</v>
      </c>
      <c r="E145" s="22" t="s">
        <v>147</v>
      </c>
      <c r="F145" s="23" t="s">
        <v>148</v>
      </c>
    </row>
    <row r="146" spans="1:6" x14ac:dyDescent="0.3">
      <c r="A146" s="17" t="str">
        <f>A127</f>
        <v>European Union</v>
      </c>
      <c r="B146" s="44">
        <f>IFERROR((C89-B89)/B89*100,"n.c.")</f>
        <v>17.111892765472003</v>
      </c>
      <c r="C146" s="44">
        <f t="shared" ref="C146:E146" si="20">IFERROR((D89-C89)/C89*100,"n.c.")</f>
        <v>18.142706388505562</v>
      </c>
      <c r="D146" s="44">
        <f t="shared" si="20"/>
        <v>-3.9645458293252713</v>
      </c>
      <c r="E146" s="44">
        <f t="shared" si="20"/>
        <v>5.2514845818129787</v>
      </c>
      <c r="F146" s="44">
        <f>IFERROR((F89-B89)/B89*100,"n.c.")</f>
        <v>39.851696929365907</v>
      </c>
    </row>
    <row r="147" spans="1:6" x14ac:dyDescent="0.3">
      <c r="A147" s="17" t="str">
        <f t="shared" ref="A147:A157" si="21">A128</f>
        <v>Japan</v>
      </c>
      <c r="B147" s="44">
        <f t="shared" ref="B147:E157" si="22">IFERROR((C90-B90)/B90*100,"n.c.")</f>
        <v>8.1789752225162378</v>
      </c>
      <c r="C147" s="44">
        <f t="shared" si="22"/>
        <v>7.2715143428952631</v>
      </c>
      <c r="D147" s="44">
        <f t="shared" si="22"/>
        <v>-1.8242122719734661</v>
      </c>
      <c r="E147" s="44">
        <f t="shared" si="22"/>
        <v>-4.6452702702702702</v>
      </c>
      <c r="F147" s="44">
        <f t="shared" ref="F147:F157" si="23">IFERROR((F90-B90)/B90*100,"n.c.")</f>
        <v>8.636035602598028</v>
      </c>
    </row>
    <row r="148" spans="1:6" x14ac:dyDescent="0.3">
      <c r="A148" s="17" t="str">
        <f t="shared" si="21"/>
        <v>United Kingdom</v>
      </c>
      <c r="B148" s="44">
        <f t="shared" si="22"/>
        <v>3.8306451612903225</v>
      </c>
      <c r="C148" s="44">
        <f t="shared" si="22"/>
        <v>47.883495145631066</v>
      </c>
      <c r="D148" s="44">
        <f t="shared" si="22"/>
        <v>3.8602941176470589</v>
      </c>
      <c r="E148" s="44">
        <f t="shared" si="22"/>
        <v>7.029077117572692</v>
      </c>
      <c r="F148" s="44">
        <f t="shared" si="23"/>
        <v>70.685483870967744</v>
      </c>
    </row>
    <row r="149" spans="1:6" x14ac:dyDescent="0.3">
      <c r="A149" s="17" t="str">
        <f t="shared" si="21"/>
        <v>Canada</v>
      </c>
      <c r="B149" s="44">
        <f t="shared" si="22"/>
        <v>26.851358550879063</v>
      </c>
      <c r="C149" s="44">
        <f t="shared" si="22"/>
        <v>54.808903821923558</v>
      </c>
      <c r="D149" s="44">
        <f t="shared" si="22"/>
        <v>-8.5729788388497017</v>
      </c>
      <c r="E149" s="44">
        <f t="shared" si="22"/>
        <v>6.8545994065281901</v>
      </c>
      <c r="F149" s="44">
        <f t="shared" si="23"/>
        <v>91.848694725626004</v>
      </c>
    </row>
    <row r="150" spans="1:6" x14ac:dyDescent="0.3">
      <c r="A150" s="17" t="str">
        <f t="shared" si="21"/>
        <v>China</v>
      </c>
      <c r="B150" s="44">
        <f t="shared" si="22"/>
        <v>33.229398663697104</v>
      </c>
      <c r="C150" s="44">
        <f t="shared" si="22"/>
        <v>3.075894349715814</v>
      </c>
      <c r="D150" s="44">
        <f t="shared" si="22"/>
        <v>-1.8812844631852093</v>
      </c>
      <c r="E150" s="44">
        <f t="shared" si="22"/>
        <v>17.322314049586776</v>
      </c>
      <c r="F150" s="44">
        <f t="shared" si="23"/>
        <v>58.084632516703785</v>
      </c>
    </row>
    <row r="151" spans="1:6" x14ac:dyDescent="0.3">
      <c r="A151" s="17" t="str">
        <f t="shared" si="21"/>
        <v>South Korea</v>
      </c>
      <c r="B151" s="44">
        <f t="shared" si="22"/>
        <v>44.183006535947712</v>
      </c>
      <c r="C151" s="44">
        <f t="shared" si="22"/>
        <v>11.831368993653673</v>
      </c>
      <c r="D151" s="44">
        <f t="shared" si="22"/>
        <v>-22.051074179164978</v>
      </c>
      <c r="E151" s="44">
        <f t="shared" si="22"/>
        <v>-13.780551222048881</v>
      </c>
      <c r="F151" s="44">
        <f t="shared" si="23"/>
        <v>8.3660130718954235</v>
      </c>
    </row>
    <row r="152" spans="1:6" x14ac:dyDescent="0.3">
      <c r="A152" s="17" t="str">
        <f t="shared" si="21"/>
        <v>Taiwan</v>
      </c>
      <c r="B152" s="44">
        <f t="shared" si="22"/>
        <v>11.216617210682493</v>
      </c>
      <c r="C152" s="44">
        <f t="shared" si="22"/>
        <v>9.0715048025613658</v>
      </c>
      <c r="D152" s="44">
        <f t="shared" si="22"/>
        <v>2.2504892367906066</v>
      </c>
      <c r="E152" s="44">
        <f t="shared" si="22"/>
        <v>8.7081339712918666</v>
      </c>
      <c r="F152" s="44">
        <f t="shared" si="23"/>
        <v>34.836795252225521</v>
      </c>
    </row>
    <row r="153" spans="1:6" x14ac:dyDescent="0.3">
      <c r="A153" s="17" t="str">
        <f t="shared" si="21"/>
        <v>Switzerland</v>
      </c>
      <c r="B153" s="44">
        <f t="shared" si="22"/>
        <v>25.709322524609146</v>
      </c>
      <c r="C153" s="44">
        <f t="shared" si="22"/>
        <v>10.594196222938738</v>
      </c>
      <c r="D153" s="44">
        <f t="shared" si="22"/>
        <v>-20.074968763015409</v>
      </c>
      <c r="E153" s="44">
        <f t="shared" si="22"/>
        <v>11.56852527357999</v>
      </c>
      <c r="F153" s="44">
        <f t="shared" si="23"/>
        <v>23.972206137811234</v>
      </c>
    </row>
    <row r="154" spans="1:6" x14ac:dyDescent="0.3">
      <c r="A154" s="17" t="str">
        <f t="shared" si="21"/>
        <v>Brazil</v>
      </c>
      <c r="B154" s="44">
        <f t="shared" si="22"/>
        <v>53.12791783380019</v>
      </c>
      <c r="C154" s="44">
        <f t="shared" si="22"/>
        <v>20.426829268292682</v>
      </c>
      <c r="D154" s="44">
        <f t="shared" si="22"/>
        <v>-13.873417721518988</v>
      </c>
      <c r="E154" s="44">
        <f t="shared" si="22"/>
        <v>15.7554379776602</v>
      </c>
      <c r="F154" s="44">
        <f t="shared" si="23"/>
        <v>83.8468720821662</v>
      </c>
    </row>
    <row r="155" spans="1:6" x14ac:dyDescent="0.3">
      <c r="A155" s="17" t="str">
        <f t="shared" si="21"/>
        <v>Turkey</v>
      </c>
      <c r="B155" s="44">
        <f t="shared" si="22"/>
        <v>20.833333333333336</v>
      </c>
      <c r="C155" s="44">
        <f t="shared" si="22"/>
        <v>47.701149425287355</v>
      </c>
      <c r="D155" s="44">
        <f t="shared" si="22"/>
        <v>-6.6147859922178993</v>
      </c>
      <c r="E155" s="44">
        <f t="shared" si="22"/>
        <v>20.416666666666668</v>
      </c>
      <c r="F155" s="44">
        <f t="shared" si="23"/>
        <v>100.69444444444444</v>
      </c>
    </row>
    <row r="156" spans="1:6" x14ac:dyDescent="0.3">
      <c r="A156" s="17" t="str">
        <f t="shared" si="21"/>
        <v>All other trade parners</v>
      </c>
      <c r="B156" s="44">
        <f t="shared" si="22"/>
        <v>18.497519489723597</v>
      </c>
      <c r="C156" s="44">
        <f t="shared" si="22"/>
        <v>12.956040669856458</v>
      </c>
      <c r="D156" s="44">
        <f t="shared" si="22"/>
        <v>3.1901515652922097</v>
      </c>
      <c r="E156" s="44">
        <f t="shared" si="22"/>
        <v>9.2360977487011731</v>
      </c>
      <c r="F156" s="44">
        <f t="shared" si="23"/>
        <v>50.87703756201276</v>
      </c>
    </row>
    <row r="157" spans="1:6" x14ac:dyDescent="0.3">
      <c r="A157" s="51" t="str">
        <f t="shared" si="21"/>
        <v>Total</v>
      </c>
      <c r="B157" s="44">
        <f t="shared" si="22"/>
        <v>20.27432699582652</v>
      </c>
      <c r="C157" s="44">
        <f t="shared" si="22"/>
        <v>17.613636363636363</v>
      </c>
      <c r="D157" s="44">
        <f t="shared" si="22"/>
        <v>-3.9855072463768111</v>
      </c>
      <c r="E157" s="44">
        <f t="shared" si="22"/>
        <v>6.1509433962264151</v>
      </c>
      <c r="F157" s="44">
        <f t="shared" si="23"/>
        <v>44.17543260195739</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5165-CDC0-434D-9F00-1F525A628134}">
  <sheetPr>
    <tabColor theme="4"/>
    <pageSetUpPr fitToPage="1"/>
  </sheetPr>
  <dimension ref="A1:K165"/>
  <sheetViews>
    <sheetView zoomScale="80" zoomScaleNormal="80" workbookViewId="0">
      <pane ySplit="3" topLeftCell="A112" activePane="bottomLeft" state="frozen"/>
      <selection pane="bottomLeft" activeCell="A4" sqref="A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58</v>
      </c>
      <c r="B2" s="2"/>
      <c r="C2" s="2"/>
      <c r="D2" s="2"/>
      <c r="E2" s="2"/>
      <c r="F2" s="2"/>
      <c r="G2" s="2"/>
      <c r="H2" s="2"/>
      <c r="I2" s="2"/>
      <c r="J2" s="2"/>
      <c r="K2" s="2"/>
    </row>
    <row r="3" spans="1:11" ht="16.2" thickBot="1" x14ac:dyDescent="0.35">
      <c r="A3" s="4" t="s">
        <v>274</v>
      </c>
      <c r="B3" s="9"/>
      <c r="C3" s="9"/>
      <c r="D3" s="9"/>
      <c r="E3" s="9"/>
      <c r="F3" s="9"/>
      <c r="G3" s="9"/>
      <c r="H3" s="9"/>
      <c r="I3" s="9"/>
      <c r="J3" s="9"/>
      <c r="K3" s="9"/>
    </row>
    <row r="4" spans="1:11" ht="15" thickTop="1" x14ac:dyDescent="0.3"/>
    <row r="6" spans="1:11" x14ac:dyDescent="0.3">
      <c r="A6" s="15" t="s">
        <v>359</v>
      </c>
      <c r="B6" s="14"/>
      <c r="C6" s="14"/>
      <c r="D6" s="14"/>
      <c r="E6" s="14"/>
      <c r="F6" s="14"/>
      <c r="G6" s="14"/>
      <c r="H6" s="14"/>
      <c r="I6" s="14"/>
      <c r="J6" s="14"/>
      <c r="K6" s="14"/>
    </row>
    <row r="8" spans="1:11" ht="18" thickBot="1" x14ac:dyDescent="0.4">
      <c r="A8" s="25" t="s">
        <v>360</v>
      </c>
    </row>
    <row r="9" spans="1:11" ht="15" thickTop="1" x14ac:dyDescent="0.3">
      <c r="A9" t="s">
        <v>127</v>
      </c>
    </row>
    <row r="10" spans="1:11" x14ac:dyDescent="0.3">
      <c r="A10" s="21" t="s">
        <v>277</v>
      </c>
      <c r="B10" s="22" t="s">
        <v>89</v>
      </c>
      <c r="C10" s="22" t="s">
        <v>90</v>
      </c>
      <c r="D10" s="22" t="s">
        <v>91</v>
      </c>
      <c r="E10" s="23" t="s">
        <v>92</v>
      </c>
      <c r="F10" s="23" t="s">
        <v>129</v>
      </c>
    </row>
    <row r="11" spans="1:11" x14ac:dyDescent="0.3">
      <c r="A11" s="16" t="s">
        <v>82</v>
      </c>
      <c r="B11" s="12">
        <v>29521</v>
      </c>
      <c r="C11" s="12">
        <v>30106</v>
      </c>
      <c r="D11" s="12">
        <v>33369</v>
      </c>
      <c r="E11" s="12">
        <v>41364</v>
      </c>
      <c r="F11" s="19">
        <v>54371</v>
      </c>
    </row>
    <row r="12" spans="1:11" x14ac:dyDescent="0.3">
      <c r="A12" s="17" t="s">
        <v>72</v>
      </c>
      <c r="B12" s="13">
        <v>5646</v>
      </c>
      <c r="C12" s="13">
        <v>6688</v>
      </c>
      <c r="D12" s="13">
        <v>6383</v>
      </c>
      <c r="E12" s="13">
        <v>8104</v>
      </c>
      <c r="F12" s="20">
        <v>10532</v>
      </c>
    </row>
    <row r="13" spans="1:11" x14ac:dyDescent="0.3">
      <c r="A13" s="16" t="s">
        <v>25</v>
      </c>
      <c r="B13" s="12">
        <v>6542</v>
      </c>
      <c r="C13" s="12">
        <v>6972</v>
      </c>
      <c r="D13" s="12">
        <v>6440</v>
      </c>
      <c r="E13" s="12">
        <v>6683</v>
      </c>
      <c r="F13" s="19">
        <v>9411</v>
      </c>
    </row>
    <row r="14" spans="1:11" x14ac:dyDescent="0.3">
      <c r="A14" s="17" t="s">
        <v>74</v>
      </c>
      <c r="B14" s="13">
        <v>4080</v>
      </c>
      <c r="C14" s="13">
        <v>4768</v>
      </c>
      <c r="D14" s="13">
        <v>5800</v>
      </c>
      <c r="E14" s="13">
        <v>5788</v>
      </c>
      <c r="F14" s="20">
        <v>8120</v>
      </c>
    </row>
    <row r="15" spans="1:11" x14ac:dyDescent="0.3">
      <c r="A15" s="17" t="s">
        <v>158</v>
      </c>
      <c r="B15" s="13">
        <v>6754</v>
      </c>
      <c r="C15" s="13">
        <v>6380</v>
      </c>
      <c r="D15" s="13">
        <v>5791</v>
      </c>
      <c r="E15" s="13">
        <v>6824</v>
      </c>
      <c r="F15" s="20">
        <v>7590</v>
      </c>
    </row>
    <row r="16" spans="1:11" x14ac:dyDescent="0.3">
      <c r="A16" s="17" t="s">
        <v>300</v>
      </c>
      <c r="B16" s="13">
        <v>431</v>
      </c>
      <c r="C16" s="13">
        <v>480</v>
      </c>
      <c r="D16" s="13">
        <v>440</v>
      </c>
      <c r="E16" s="13">
        <v>517</v>
      </c>
      <c r="F16" s="20">
        <v>496</v>
      </c>
    </row>
    <row r="17" spans="1:6" x14ac:dyDescent="0.3">
      <c r="A17" s="18" t="s">
        <v>29</v>
      </c>
      <c r="B17" s="13">
        <v>473</v>
      </c>
      <c r="C17" s="13">
        <v>553</v>
      </c>
      <c r="D17" s="13">
        <v>494</v>
      </c>
      <c r="E17" s="13">
        <v>526</v>
      </c>
      <c r="F17" s="20">
        <v>470</v>
      </c>
    </row>
    <row r="18" spans="1:6" x14ac:dyDescent="0.3">
      <c r="A18" s="17" t="s">
        <v>22</v>
      </c>
      <c r="B18" s="13">
        <v>478</v>
      </c>
      <c r="C18" s="13">
        <v>452</v>
      </c>
      <c r="D18" s="13">
        <v>431</v>
      </c>
      <c r="E18" s="13">
        <v>451</v>
      </c>
      <c r="F18" s="20">
        <v>438</v>
      </c>
    </row>
    <row r="19" spans="1:6" x14ac:dyDescent="0.3">
      <c r="A19" s="17" t="s">
        <v>37</v>
      </c>
      <c r="B19" s="13">
        <v>151</v>
      </c>
      <c r="C19" s="13">
        <v>152</v>
      </c>
      <c r="D19" s="13">
        <v>161</v>
      </c>
      <c r="E19" s="13">
        <v>196</v>
      </c>
      <c r="F19" s="20">
        <v>188</v>
      </c>
    </row>
    <row r="20" spans="1:6" x14ac:dyDescent="0.3">
      <c r="A20" s="17" t="s">
        <v>33</v>
      </c>
      <c r="B20" s="13">
        <v>174</v>
      </c>
      <c r="C20" s="13">
        <v>197</v>
      </c>
      <c r="D20" s="13">
        <v>193</v>
      </c>
      <c r="E20" s="13">
        <v>184</v>
      </c>
      <c r="F20" s="20">
        <v>177</v>
      </c>
    </row>
    <row r="21" spans="1:6" x14ac:dyDescent="0.3">
      <c r="A21" s="17" t="s">
        <v>278</v>
      </c>
      <c r="B21" s="13">
        <f>B22-SUM(B11:B20)</f>
        <v>3576</v>
      </c>
      <c r="C21" s="13">
        <f t="shared" ref="C21:F21" si="0">C22-SUM(C11:C20)</f>
        <v>3102</v>
      </c>
      <c r="D21" s="13">
        <f t="shared" si="0"/>
        <v>2879</v>
      </c>
      <c r="E21" s="13">
        <f t="shared" si="0"/>
        <v>2863</v>
      </c>
      <c r="F21" s="13">
        <f t="shared" si="0"/>
        <v>3341</v>
      </c>
    </row>
    <row r="22" spans="1:6" x14ac:dyDescent="0.3">
      <c r="A22" s="51" t="s">
        <v>77</v>
      </c>
      <c r="B22" s="28">
        <v>57826</v>
      </c>
      <c r="C22" s="28">
        <v>59850</v>
      </c>
      <c r="D22" s="28">
        <v>62381</v>
      </c>
      <c r="E22" s="28">
        <v>73500</v>
      </c>
      <c r="F22" s="29">
        <v>95134</v>
      </c>
    </row>
    <row r="23" spans="1:6" x14ac:dyDescent="0.3">
      <c r="A23" s="27" t="s">
        <v>149</v>
      </c>
      <c r="B23" s="28"/>
      <c r="C23" s="28"/>
      <c r="D23" s="28"/>
      <c r="E23" s="28"/>
      <c r="F23" s="29"/>
    </row>
    <row r="24" spans="1:6" x14ac:dyDescent="0.3">
      <c r="A24" t="s">
        <v>279</v>
      </c>
    </row>
    <row r="27" spans="1:6" ht="18" thickBot="1" x14ac:dyDescent="0.4">
      <c r="A27" s="25" t="s">
        <v>361</v>
      </c>
    </row>
    <row r="28" spans="1:6" ht="15" thickTop="1" x14ac:dyDescent="0.3">
      <c r="A28" t="s">
        <v>142</v>
      </c>
    </row>
    <row r="29" spans="1:6" x14ac:dyDescent="0.3">
      <c r="A29" s="21" t="s">
        <v>277</v>
      </c>
      <c r="B29" s="22" t="s">
        <v>89</v>
      </c>
      <c r="C29" s="22" t="s">
        <v>90</v>
      </c>
      <c r="D29" s="22" t="s">
        <v>91</v>
      </c>
      <c r="E29" s="23" t="s">
        <v>92</v>
      </c>
      <c r="F29" s="23" t="s">
        <v>129</v>
      </c>
    </row>
    <row r="30" spans="1:6" x14ac:dyDescent="0.3">
      <c r="A30" s="16" t="str">
        <f>A11</f>
        <v>Bermuda</v>
      </c>
      <c r="B30" s="44">
        <f>IFERROR(B11/B$22*100,"n.c.")</f>
        <v>51.051430152526542</v>
      </c>
      <c r="C30" s="44">
        <f t="shared" ref="C30:F30" si="1">IFERROR(C11/C$22*100,"n.c.")</f>
        <v>50.30242272347536</v>
      </c>
      <c r="D30" s="44">
        <f t="shared" si="1"/>
        <v>53.492249242557833</v>
      </c>
      <c r="E30" s="44">
        <f t="shared" si="1"/>
        <v>56.277551020408168</v>
      </c>
      <c r="F30" s="44">
        <f t="shared" si="1"/>
        <v>57.152017154750148</v>
      </c>
    </row>
    <row r="31" spans="1:6" x14ac:dyDescent="0.3">
      <c r="A31" s="17" t="str">
        <f t="shared" ref="A31:A41" si="2">A12</f>
        <v>United Kingdom</v>
      </c>
      <c r="B31" s="44">
        <f t="shared" ref="B31:F41" si="3">IFERROR(B12/B$22*100,"n.c.")</f>
        <v>9.7637740808632802</v>
      </c>
      <c r="C31" s="44">
        <f t="shared" si="3"/>
        <v>11.174603174603174</v>
      </c>
      <c r="D31" s="44">
        <f t="shared" si="3"/>
        <v>10.232282265433385</v>
      </c>
      <c r="E31" s="44">
        <f t="shared" si="3"/>
        <v>11.025850340136055</v>
      </c>
      <c r="F31" s="44">
        <f t="shared" si="3"/>
        <v>11.070700275401013</v>
      </c>
    </row>
    <row r="32" spans="1:6" x14ac:dyDescent="0.3">
      <c r="A32" s="16" t="str">
        <f t="shared" si="2"/>
        <v>Switzerland</v>
      </c>
      <c r="B32" s="44">
        <f t="shared" si="3"/>
        <v>11.313250095112926</v>
      </c>
      <c r="C32" s="44">
        <f t="shared" si="3"/>
        <v>11.649122807017545</v>
      </c>
      <c r="D32" s="44">
        <f t="shared" si="3"/>
        <v>10.323656241483786</v>
      </c>
      <c r="E32" s="44">
        <f t="shared" si="3"/>
        <v>9.092517006802721</v>
      </c>
      <c r="F32" s="44">
        <f t="shared" si="3"/>
        <v>9.8923623520507924</v>
      </c>
    </row>
    <row r="33" spans="1:6" x14ac:dyDescent="0.3">
      <c r="A33" s="17" t="str">
        <f t="shared" si="2"/>
        <v>United Kingdom Islands, Caribbean</v>
      </c>
      <c r="B33" s="44">
        <f t="shared" si="3"/>
        <v>7.055649707743922</v>
      </c>
      <c r="C33" s="44">
        <f t="shared" si="3"/>
        <v>7.9665831244778609</v>
      </c>
      <c r="D33" s="44">
        <f t="shared" si="3"/>
        <v>9.2977028261810499</v>
      </c>
      <c r="E33" s="44">
        <f t="shared" si="3"/>
        <v>7.8748299319727888</v>
      </c>
      <c r="F33" s="44">
        <f t="shared" si="3"/>
        <v>8.5353291147223906</v>
      </c>
    </row>
    <row r="34" spans="1:6" x14ac:dyDescent="0.3">
      <c r="A34" s="16" t="str">
        <f t="shared" si="2"/>
        <v>European Union</v>
      </c>
      <c r="B34" s="44">
        <f t="shared" si="3"/>
        <v>11.679867187770206</v>
      </c>
      <c r="C34" s="44">
        <f t="shared" si="3"/>
        <v>10.65998329156224</v>
      </c>
      <c r="D34" s="44">
        <f t="shared" si="3"/>
        <v>9.2832753562783541</v>
      </c>
      <c r="E34" s="44">
        <f t="shared" si="3"/>
        <v>9.2843537414965986</v>
      </c>
      <c r="F34" s="44">
        <f t="shared" si="3"/>
        <v>7.9782201946727778</v>
      </c>
    </row>
    <row r="35" spans="1:6" x14ac:dyDescent="0.3">
      <c r="A35" s="17" t="str">
        <f t="shared" si="2"/>
        <v>Australia</v>
      </c>
      <c r="B35" s="44">
        <f t="shared" si="3"/>
        <v>0.74533946667588979</v>
      </c>
      <c r="C35" s="44">
        <f t="shared" si="3"/>
        <v>0.80200501253132828</v>
      </c>
      <c r="D35" s="44">
        <f t="shared" si="3"/>
        <v>0.70534297302063131</v>
      </c>
      <c r="E35" s="44">
        <f t="shared" si="3"/>
        <v>0.70340136054421765</v>
      </c>
      <c r="F35" s="44">
        <f t="shared" si="3"/>
        <v>0.52136985725397855</v>
      </c>
    </row>
    <row r="36" spans="1:6" x14ac:dyDescent="0.3">
      <c r="A36" s="16" t="str">
        <f t="shared" si="2"/>
        <v>Japan</v>
      </c>
      <c r="B36" s="44">
        <f t="shared" si="3"/>
        <v>0.81797115484384186</v>
      </c>
      <c r="C36" s="44">
        <f t="shared" si="3"/>
        <v>0.92397660818713445</v>
      </c>
      <c r="D36" s="44">
        <f t="shared" si="3"/>
        <v>0.79190779243679976</v>
      </c>
      <c r="E36" s="44">
        <f t="shared" si="3"/>
        <v>0.71564625850340136</v>
      </c>
      <c r="F36" s="44">
        <f t="shared" si="3"/>
        <v>0.49403998570437491</v>
      </c>
    </row>
    <row r="37" spans="1:6" x14ac:dyDescent="0.3">
      <c r="A37" s="17" t="str">
        <f t="shared" si="2"/>
        <v>Canada</v>
      </c>
      <c r="B37" s="44">
        <f t="shared" si="3"/>
        <v>0.82661778438764566</v>
      </c>
      <c r="C37" s="44">
        <f t="shared" si="3"/>
        <v>0.75522138680033413</v>
      </c>
      <c r="D37" s="44">
        <f t="shared" si="3"/>
        <v>0.69091550311793659</v>
      </c>
      <c r="E37" s="44">
        <f t="shared" si="3"/>
        <v>0.61360544217687074</v>
      </c>
      <c r="F37" s="44">
        <f t="shared" si="3"/>
        <v>0.46040322072024725</v>
      </c>
    </row>
    <row r="38" spans="1:6" x14ac:dyDescent="0.3">
      <c r="A38" s="16" t="str">
        <f t="shared" si="2"/>
        <v>South Korea</v>
      </c>
      <c r="B38" s="44">
        <f t="shared" si="3"/>
        <v>0.26112821222287552</v>
      </c>
      <c r="C38" s="44">
        <f t="shared" si="3"/>
        <v>0.25396825396825395</v>
      </c>
      <c r="D38" s="44">
        <f t="shared" si="3"/>
        <v>0.25809140603709463</v>
      </c>
      <c r="E38" s="44">
        <f t="shared" si="3"/>
        <v>0.26666666666666666</v>
      </c>
      <c r="F38" s="44">
        <f t="shared" si="3"/>
        <v>0.19761599428174992</v>
      </c>
    </row>
    <row r="39" spans="1:6" x14ac:dyDescent="0.3">
      <c r="A39" s="17" t="str">
        <f t="shared" si="2"/>
        <v>China</v>
      </c>
      <c r="B39" s="44">
        <f t="shared" si="3"/>
        <v>0.30090270812437309</v>
      </c>
      <c r="C39" s="44">
        <f t="shared" si="3"/>
        <v>0.32915622389306598</v>
      </c>
      <c r="D39" s="44">
        <f t="shared" si="3"/>
        <v>0.30938907680223143</v>
      </c>
      <c r="E39" s="44">
        <f t="shared" si="3"/>
        <v>0.25034013605442179</v>
      </c>
      <c r="F39" s="44">
        <f t="shared" si="3"/>
        <v>0.18605335631845607</v>
      </c>
    </row>
    <row r="40" spans="1:6" x14ac:dyDescent="0.3">
      <c r="A40" s="16" t="str">
        <f t="shared" si="2"/>
        <v>All other trade parners</v>
      </c>
      <c r="B40" s="44">
        <f t="shared" si="3"/>
        <v>6.1840694497284954</v>
      </c>
      <c r="C40" s="44">
        <f t="shared" si="3"/>
        <v>5.1829573934837097</v>
      </c>
      <c r="D40" s="44">
        <f t="shared" si="3"/>
        <v>4.6151873166509034</v>
      </c>
      <c r="E40" s="44">
        <f t="shared" si="3"/>
        <v>3.8952380952380952</v>
      </c>
      <c r="F40" s="44">
        <f t="shared" si="3"/>
        <v>3.5118884941240776</v>
      </c>
    </row>
    <row r="41" spans="1:6" x14ac:dyDescent="0.3">
      <c r="A41" s="52" t="str">
        <f t="shared" si="2"/>
        <v>Total</v>
      </c>
      <c r="B41" s="44">
        <f t="shared" si="3"/>
        <v>100</v>
      </c>
      <c r="C41" s="44">
        <f t="shared" si="3"/>
        <v>100</v>
      </c>
      <c r="D41" s="44">
        <f t="shared" si="3"/>
        <v>100</v>
      </c>
      <c r="E41" s="44">
        <f t="shared" si="3"/>
        <v>100</v>
      </c>
      <c r="F41" s="44">
        <f t="shared" si="3"/>
        <v>100</v>
      </c>
    </row>
    <row r="42" spans="1:6" x14ac:dyDescent="0.3">
      <c r="A42" t="s">
        <v>149</v>
      </c>
      <c r="B42" s="45"/>
      <c r="C42" s="45"/>
      <c r="D42" s="45"/>
      <c r="E42" s="45"/>
      <c r="F42" s="45"/>
    </row>
    <row r="43" spans="1:6" x14ac:dyDescent="0.3">
      <c r="A43" t="s">
        <v>279</v>
      </c>
    </row>
    <row r="46" spans="1:6" ht="18" thickBot="1" x14ac:dyDescent="0.4">
      <c r="A46" s="25" t="s">
        <v>362</v>
      </c>
    </row>
    <row r="47" spans="1:6" ht="15" thickTop="1" x14ac:dyDescent="0.3">
      <c r="A47" t="s">
        <v>127</v>
      </c>
    </row>
    <row r="48" spans="1:6" x14ac:dyDescent="0.3">
      <c r="A48" s="21" t="s">
        <v>277</v>
      </c>
      <c r="B48" s="22" t="s">
        <v>144</v>
      </c>
      <c r="C48" s="22" t="s">
        <v>145</v>
      </c>
      <c r="D48" s="22" t="s">
        <v>146</v>
      </c>
      <c r="E48" s="22" t="s">
        <v>147</v>
      </c>
      <c r="F48" s="23" t="s">
        <v>148</v>
      </c>
    </row>
    <row r="49" spans="1:6" x14ac:dyDescent="0.3">
      <c r="A49" s="16" t="str">
        <f>A30</f>
        <v>Bermuda</v>
      </c>
      <c r="B49" s="62">
        <f>IFERROR(C11-B11,"n.c.")</f>
        <v>585</v>
      </c>
      <c r="C49" s="62">
        <f t="shared" ref="C49:E49" si="4">IFERROR(D11-C11,"n.c.")</f>
        <v>3263</v>
      </c>
      <c r="D49" s="62">
        <f t="shared" si="4"/>
        <v>7995</v>
      </c>
      <c r="E49" s="62">
        <f t="shared" si="4"/>
        <v>13007</v>
      </c>
      <c r="F49" s="67">
        <f t="shared" ref="F49:F60" si="5">IFERROR(F11-B11,"n.c.")</f>
        <v>24850</v>
      </c>
    </row>
    <row r="50" spans="1:6" x14ac:dyDescent="0.3">
      <c r="A50" s="17" t="str">
        <f>A31</f>
        <v>United Kingdom</v>
      </c>
      <c r="B50" s="62">
        <f t="shared" ref="B50:E60" si="6">IFERROR(C12-B12,"n.c.")</f>
        <v>1042</v>
      </c>
      <c r="C50" s="62">
        <f t="shared" si="6"/>
        <v>-305</v>
      </c>
      <c r="D50" s="62">
        <f t="shared" si="6"/>
        <v>1721</v>
      </c>
      <c r="E50" s="62">
        <f t="shared" si="6"/>
        <v>2428</v>
      </c>
      <c r="F50" s="67">
        <f t="shared" si="5"/>
        <v>4886</v>
      </c>
    </row>
    <row r="51" spans="1:6" x14ac:dyDescent="0.3">
      <c r="A51" s="17" t="str">
        <f>A32</f>
        <v>Switzerland</v>
      </c>
      <c r="B51" s="62">
        <f t="shared" si="6"/>
        <v>430</v>
      </c>
      <c r="C51" s="62">
        <f t="shared" si="6"/>
        <v>-532</v>
      </c>
      <c r="D51" s="62">
        <f t="shared" si="6"/>
        <v>243</v>
      </c>
      <c r="E51" s="62">
        <f t="shared" si="6"/>
        <v>2728</v>
      </c>
      <c r="F51" s="67">
        <f t="shared" si="5"/>
        <v>2869</v>
      </c>
    </row>
    <row r="52" spans="1:6" x14ac:dyDescent="0.3">
      <c r="A52" s="17" t="str">
        <f t="shared" ref="A52:A54" si="7">A33</f>
        <v>United Kingdom Islands, Caribbean</v>
      </c>
      <c r="B52" s="62">
        <f t="shared" si="6"/>
        <v>688</v>
      </c>
      <c r="C52" s="62">
        <f t="shared" si="6"/>
        <v>1032</v>
      </c>
      <c r="D52" s="62">
        <f t="shared" si="6"/>
        <v>-12</v>
      </c>
      <c r="E52" s="62">
        <f t="shared" si="6"/>
        <v>2332</v>
      </c>
      <c r="F52" s="67">
        <f t="shared" si="5"/>
        <v>4040</v>
      </c>
    </row>
    <row r="53" spans="1:6" x14ac:dyDescent="0.3">
      <c r="A53" s="17" t="str">
        <f t="shared" si="7"/>
        <v>European Union</v>
      </c>
      <c r="B53" s="62">
        <f t="shared" si="6"/>
        <v>-374</v>
      </c>
      <c r="C53" s="62">
        <f t="shared" si="6"/>
        <v>-589</v>
      </c>
      <c r="D53" s="62">
        <f t="shared" si="6"/>
        <v>1033</v>
      </c>
      <c r="E53" s="62">
        <f t="shared" si="6"/>
        <v>766</v>
      </c>
      <c r="F53" s="67">
        <f t="shared" si="5"/>
        <v>836</v>
      </c>
    </row>
    <row r="54" spans="1:6" x14ac:dyDescent="0.3">
      <c r="A54" s="17" t="str">
        <f t="shared" si="7"/>
        <v>Australia</v>
      </c>
      <c r="B54" s="62">
        <f t="shared" si="6"/>
        <v>49</v>
      </c>
      <c r="C54" s="62">
        <f t="shared" si="6"/>
        <v>-40</v>
      </c>
      <c r="D54" s="62">
        <f t="shared" si="6"/>
        <v>77</v>
      </c>
      <c r="E54" s="62">
        <f t="shared" si="6"/>
        <v>-21</v>
      </c>
      <c r="F54" s="67">
        <f t="shared" si="5"/>
        <v>65</v>
      </c>
    </row>
    <row r="55" spans="1:6" x14ac:dyDescent="0.3">
      <c r="A55" s="18" t="str">
        <f t="shared" ref="A55:A60" si="8">A36</f>
        <v>Japan</v>
      </c>
      <c r="B55" s="62">
        <f t="shared" si="6"/>
        <v>80</v>
      </c>
      <c r="C55" s="62">
        <f t="shared" si="6"/>
        <v>-59</v>
      </c>
      <c r="D55" s="62">
        <f t="shared" si="6"/>
        <v>32</v>
      </c>
      <c r="E55" s="62">
        <f t="shared" si="6"/>
        <v>-56</v>
      </c>
      <c r="F55" s="67">
        <f t="shared" si="5"/>
        <v>-3</v>
      </c>
    </row>
    <row r="56" spans="1:6" x14ac:dyDescent="0.3">
      <c r="A56" s="17" t="str">
        <f t="shared" si="8"/>
        <v>Canada</v>
      </c>
      <c r="B56" s="62">
        <f t="shared" si="6"/>
        <v>-26</v>
      </c>
      <c r="C56" s="62">
        <f t="shared" si="6"/>
        <v>-21</v>
      </c>
      <c r="D56" s="62">
        <f t="shared" si="6"/>
        <v>20</v>
      </c>
      <c r="E56" s="62">
        <f t="shared" si="6"/>
        <v>-13</v>
      </c>
      <c r="F56" s="67">
        <f t="shared" si="5"/>
        <v>-40</v>
      </c>
    </row>
    <row r="57" spans="1:6" x14ac:dyDescent="0.3">
      <c r="A57" s="17" t="str">
        <f t="shared" si="8"/>
        <v>South Korea</v>
      </c>
      <c r="B57" s="62">
        <f t="shared" si="6"/>
        <v>1</v>
      </c>
      <c r="C57" s="62">
        <f t="shared" si="6"/>
        <v>9</v>
      </c>
      <c r="D57" s="62">
        <f t="shared" si="6"/>
        <v>35</v>
      </c>
      <c r="E57" s="62">
        <f t="shared" si="6"/>
        <v>-8</v>
      </c>
      <c r="F57" s="67">
        <f t="shared" si="5"/>
        <v>37</v>
      </c>
    </row>
    <row r="58" spans="1:6" x14ac:dyDescent="0.3">
      <c r="A58" s="17" t="str">
        <f t="shared" si="8"/>
        <v>China</v>
      </c>
      <c r="B58" s="62">
        <f t="shared" si="6"/>
        <v>23</v>
      </c>
      <c r="C58" s="62">
        <f t="shared" si="6"/>
        <v>-4</v>
      </c>
      <c r="D58" s="62">
        <f t="shared" si="6"/>
        <v>-9</v>
      </c>
      <c r="E58" s="62">
        <f t="shared" si="6"/>
        <v>-7</v>
      </c>
      <c r="F58" s="67">
        <f t="shared" si="5"/>
        <v>3</v>
      </c>
    </row>
    <row r="59" spans="1:6" x14ac:dyDescent="0.3">
      <c r="A59" s="17" t="str">
        <f t="shared" si="8"/>
        <v>All other trade parners</v>
      </c>
      <c r="B59" s="62">
        <f t="shared" si="6"/>
        <v>-474</v>
      </c>
      <c r="C59" s="62">
        <f t="shared" si="6"/>
        <v>-223</v>
      </c>
      <c r="D59" s="62">
        <f t="shared" si="6"/>
        <v>-16</v>
      </c>
      <c r="E59" s="62">
        <f t="shared" si="6"/>
        <v>478</v>
      </c>
      <c r="F59" s="67">
        <f t="shared" si="5"/>
        <v>-235</v>
      </c>
    </row>
    <row r="60" spans="1:6" x14ac:dyDescent="0.3">
      <c r="A60" s="51" t="str">
        <f t="shared" si="8"/>
        <v>Total</v>
      </c>
      <c r="B60" s="62">
        <f t="shared" si="6"/>
        <v>2024</v>
      </c>
      <c r="C60" s="62">
        <f t="shared" si="6"/>
        <v>2531</v>
      </c>
      <c r="D60" s="62">
        <f t="shared" si="6"/>
        <v>11119</v>
      </c>
      <c r="E60" s="62">
        <f t="shared" si="6"/>
        <v>21634</v>
      </c>
      <c r="F60" s="67">
        <f t="shared" si="5"/>
        <v>37308</v>
      </c>
    </row>
    <row r="61" spans="1:6" x14ac:dyDescent="0.3">
      <c r="A61" s="27" t="s">
        <v>149</v>
      </c>
      <c r="B61" s="28"/>
      <c r="C61" s="28"/>
      <c r="D61" s="28"/>
      <c r="E61" s="28"/>
      <c r="F61" s="29"/>
    </row>
    <row r="62" spans="1:6" x14ac:dyDescent="0.3">
      <c r="A62" t="s">
        <v>279</v>
      </c>
    </row>
    <row r="65" spans="1:6" ht="18" thickBot="1" x14ac:dyDescent="0.4">
      <c r="A65" s="25" t="s">
        <v>363</v>
      </c>
    </row>
    <row r="66" spans="1:6" ht="15" thickTop="1" x14ac:dyDescent="0.3">
      <c r="A66" t="s">
        <v>142</v>
      </c>
    </row>
    <row r="67" spans="1:6" x14ac:dyDescent="0.3">
      <c r="A67" s="21" t="s">
        <v>277</v>
      </c>
      <c r="B67" s="22" t="s">
        <v>144</v>
      </c>
      <c r="C67" s="22" t="s">
        <v>145</v>
      </c>
      <c r="D67" s="22" t="s">
        <v>146</v>
      </c>
      <c r="E67" s="22" t="s">
        <v>147</v>
      </c>
      <c r="F67" s="23" t="s">
        <v>148</v>
      </c>
    </row>
    <row r="68" spans="1:6" x14ac:dyDescent="0.3">
      <c r="A68" s="16" t="str">
        <f>A49</f>
        <v>Bermuda</v>
      </c>
      <c r="B68" s="44">
        <f>IFERROR((C11-B11)/B11*100,"n.c.")</f>
        <v>1.9816401883405035</v>
      </c>
      <c r="C68" s="44">
        <f t="shared" ref="C68:D68" si="9">IFERROR((D11-C11)/C11*100,"n.c.")</f>
        <v>10.838371088819503</v>
      </c>
      <c r="D68" s="44">
        <f t="shared" si="9"/>
        <v>23.95936348107525</v>
      </c>
      <c r="E68" s="44">
        <f>IFERROR((F11-E11)/E11*100,"n.c.")</f>
        <v>31.445218064017023</v>
      </c>
      <c r="F68" s="44">
        <f>IFERROR((F11-B11)/B11*100,"n.c.")</f>
        <v>84.177365265404291</v>
      </c>
    </row>
    <row r="69" spans="1:6" x14ac:dyDescent="0.3">
      <c r="A69" s="17" t="str">
        <f t="shared" ref="A69:A79" si="10">A50</f>
        <v>United Kingdom</v>
      </c>
      <c r="B69" s="44">
        <f t="shared" ref="B69:E79" si="11">IFERROR((C12-B12)/B12*100,"n.c.")</f>
        <v>18.455543747786045</v>
      </c>
      <c r="C69" s="44">
        <f t="shared" si="11"/>
        <v>-4.5604066985645932</v>
      </c>
      <c r="D69" s="44">
        <f t="shared" si="11"/>
        <v>26.962243459188468</v>
      </c>
      <c r="E69" s="44">
        <f t="shared" si="11"/>
        <v>29.960513326752221</v>
      </c>
      <c r="F69" s="44">
        <f t="shared" ref="F69:F79" si="12">IFERROR((F12-B12)/B12*100,"n.c.")</f>
        <v>86.539142755933412</v>
      </c>
    </row>
    <row r="70" spans="1:6" x14ac:dyDescent="0.3">
      <c r="A70" s="16" t="str">
        <f t="shared" si="10"/>
        <v>Switzerland</v>
      </c>
      <c r="B70" s="44">
        <f t="shared" si="11"/>
        <v>6.5729134821155615</v>
      </c>
      <c r="C70" s="44">
        <f t="shared" si="11"/>
        <v>-7.6305220883534144</v>
      </c>
      <c r="D70" s="44">
        <f t="shared" si="11"/>
        <v>3.773291925465839</v>
      </c>
      <c r="E70" s="44">
        <f t="shared" si="11"/>
        <v>40.81999102199611</v>
      </c>
      <c r="F70" s="44">
        <f t="shared" si="12"/>
        <v>43.85509018648731</v>
      </c>
    </row>
    <row r="71" spans="1:6" x14ac:dyDescent="0.3">
      <c r="A71" s="17" t="str">
        <f t="shared" si="10"/>
        <v>United Kingdom Islands, Caribbean</v>
      </c>
      <c r="B71" s="44">
        <f t="shared" si="11"/>
        <v>16.862745098039216</v>
      </c>
      <c r="C71" s="44">
        <f t="shared" si="11"/>
        <v>21.644295302013422</v>
      </c>
      <c r="D71" s="44">
        <f t="shared" si="11"/>
        <v>-0.20689655172413793</v>
      </c>
      <c r="E71" s="44">
        <f t="shared" si="11"/>
        <v>40.290255701451279</v>
      </c>
      <c r="F71" s="44">
        <f t="shared" si="12"/>
        <v>99.019607843137265</v>
      </c>
    </row>
    <row r="72" spans="1:6" x14ac:dyDescent="0.3">
      <c r="A72" s="16" t="str">
        <f t="shared" si="10"/>
        <v>European Union</v>
      </c>
      <c r="B72" s="44">
        <f t="shared" si="11"/>
        <v>-5.5374592833876219</v>
      </c>
      <c r="C72" s="44">
        <f t="shared" si="11"/>
        <v>-9.2319749216300941</v>
      </c>
      <c r="D72" s="44">
        <f t="shared" si="11"/>
        <v>17.838024520808151</v>
      </c>
      <c r="E72" s="44">
        <f t="shared" si="11"/>
        <v>11.225087924970692</v>
      </c>
      <c r="F72" s="44">
        <f t="shared" si="12"/>
        <v>12.37785016286645</v>
      </c>
    </row>
    <row r="73" spans="1:6" x14ac:dyDescent="0.3">
      <c r="A73" s="17" t="str">
        <f t="shared" si="10"/>
        <v>Australia</v>
      </c>
      <c r="B73" s="44">
        <f t="shared" si="11"/>
        <v>11.36890951276102</v>
      </c>
      <c r="C73" s="44">
        <f t="shared" si="11"/>
        <v>-8.3333333333333321</v>
      </c>
      <c r="D73" s="44">
        <f t="shared" si="11"/>
        <v>17.5</v>
      </c>
      <c r="E73" s="44">
        <f t="shared" si="11"/>
        <v>-4.061895551257253</v>
      </c>
      <c r="F73" s="44">
        <f t="shared" si="12"/>
        <v>15.081206496519723</v>
      </c>
    </row>
    <row r="74" spans="1:6" x14ac:dyDescent="0.3">
      <c r="A74" s="16" t="str">
        <f t="shared" si="10"/>
        <v>Japan</v>
      </c>
      <c r="B74" s="44">
        <f t="shared" si="11"/>
        <v>16.913319238900634</v>
      </c>
      <c r="C74" s="44">
        <f t="shared" si="11"/>
        <v>-10.669077757685352</v>
      </c>
      <c r="D74" s="44">
        <f t="shared" si="11"/>
        <v>6.4777327935222671</v>
      </c>
      <c r="E74" s="44">
        <f t="shared" si="11"/>
        <v>-10.646387832699618</v>
      </c>
      <c r="F74" s="44">
        <f t="shared" si="12"/>
        <v>-0.63424947145877375</v>
      </c>
    </row>
    <row r="75" spans="1:6" x14ac:dyDescent="0.3">
      <c r="A75" s="17" t="str">
        <f t="shared" si="10"/>
        <v>Canada</v>
      </c>
      <c r="B75" s="44">
        <f t="shared" si="11"/>
        <v>-5.439330543933055</v>
      </c>
      <c r="C75" s="44">
        <f t="shared" si="11"/>
        <v>-4.6460176991150446</v>
      </c>
      <c r="D75" s="44">
        <f t="shared" si="11"/>
        <v>4.6403712296983759</v>
      </c>
      <c r="E75" s="44">
        <f t="shared" si="11"/>
        <v>-2.8824833702882482</v>
      </c>
      <c r="F75" s="44">
        <f t="shared" si="12"/>
        <v>-8.3682008368200833</v>
      </c>
    </row>
    <row r="76" spans="1:6" x14ac:dyDescent="0.3">
      <c r="A76" s="16" t="str">
        <f t="shared" si="10"/>
        <v>South Korea</v>
      </c>
      <c r="B76" s="44">
        <f t="shared" si="11"/>
        <v>0.66225165562913912</v>
      </c>
      <c r="C76" s="44">
        <f t="shared" si="11"/>
        <v>5.9210526315789469</v>
      </c>
      <c r="D76" s="44">
        <f t="shared" si="11"/>
        <v>21.739130434782609</v>
      </c>
      <c r="E76" s="44">
        <f t="shared" si="11"/>
        <v>-4.0816326530612246</v>
      </c>
      <c r="F76" s="44">
        <f t="shared" si="12"/>
        <v>24.503311258278146</v>
      </c>
    </row>
    <row r="77" spans="1:6" x14ac:dyDescent="0.3">
      <c r="A77" s="17" t="str">
        <f t="shared" si="10"/>
        <v>China</v>
      </c>
      <c r="B77" s="44">
        <f t="shared" si="11"/>
        <v>13.218390804597702</v>
      </c>
      <c r="C77" s="44">
        <f t="shared" si="11"/>
        <v>-2.030456852791878</v>
      </c>
      <c r="D77" s="44">
        <f t="shared" si="11"/>
        <v>-4.6632124352331603</v>
      </c>
      <c r="E77" s="44">
        <f t="shared" si="11"/>
        <v>-3.804347826086957</v>
      </c>
      <c r="F77" s="44">
        <f t="shared" si="12"/>
        <v>1.7241379310344827</v>
      </c>
    </row>
    <row r="78" spans="1:6" x14ac:dyDescent="0.3">
      <c r="A78" s="16" t="str">
        <f t="shared" si="10"/>
        <v>All other trade parners</v>
      </c>
      <c r="B78" s="44">
        <f t="shared" si="11"/>
        <v>-13.25503355704698</v>
      </c>
      <c r="C78" s="44">
        <f t="shared" si="11"/>
        <v>-7.1889103803997418</v>
      </c>
      <c r="D78" s="44">
        <f t="shared" si="11"/>
        <v>-0.55574852379298367</v>
      </c>
      <c r="E78" s="44">
        <f t="shared" si="11"/>
        <v>16.695773663988824</v>
      </c>
      <c r="F78" s="44">
        <f t="shared" si="12"/>
        <v>-6.5715883668903814</v>
      </c>
    </row>
    <row r="79" spans="1:6" x14ac:dyDescent="0.3">
      <c r="A79" s="51" t="str">
        <f t="shared" si="10"/>
        <v>Total</v>
      </c>
      <c r="B79" s="44">
        <f t="shared" si="11"/>
        <v>3.5001556393317883</v>
      </c>
      <c r="C79" s="44">
        <f t="shared" si="11"/>
        <v>4.2289055973266505</v>
      </c>
      <c r="D79" s="44">
        <f t="shared" si="11"/>
        <v>17.824337538673635</v>
      </c>
      <c r="E79" s="44">
        <f t="shared" si="11"/>
        <v>29.434013605442178</v>
      </c>
      <c r="F79" s="44">
        <f t="shared" si="12"/>
        <v>64.517691004046611</v>
      </c>
    </row>
    <row r="80" spans="1:6" x14ac:dyDescent="0.3">
      <c r="A80" s="27" t="s">
        <v>149</v>
      </c>
      <c r="B80" s="45"/>
      <c r="C80" s="45"/>
      <c r="D80" s="45"/>
      <c r="E80" s="45"/>
      <c r="F80" s="45"/>
    </row>
    <row r="81" spans="1:11" x14ac:dyDescent="0.3">
      <c r="A81" t="s">
        <v>279</v>
      </c>
    </row>
    <row r="84" spans="1:11" x14ac:dyDescent="0.3">
      <c r="A84" s="15" t="s">
        <v>364</v>
      </c>
      <c r="B84" s="14"/>
      <c r="C84" s="14"/>
      <c r="D84" s="14"/>
      <c r="E84" s="14"/>
      <c r="F84" s="14"/>
      <c r="G84" s="14"/>
      <c r="H84" s="14"/>
      <c r="I84" s="14"/>
      <c r="J84" s="14"/>
      <c r="K84" s="14"/>
    </row>
    <row r="86" spans="1:11" ht="18" thickBot="1" x14ac:dyDescent="0.4">
      <c r="A86" s="25" t="s">
        <v>365</v>
      </c>
    </row>
    <row r="87" spans="1:11" ht="15" thickTop="1" x14ac:dyDescent="0.3">
      <c r="A87" t="s">
        <v>127</v>
      </c>
    </row>
    <row r="88" spans="1:11" x14ac:dyDescent="0.3">
      <c r="A88" s="21" t="s">
        <v>277</v>
      </c>
      <c r="B88" s="22" t="s">
        <v>89</v>
      </c>
      <c r="C88" s="22" t="s">
        <v>90</v>
      </c>
      <c r="D88" s="23" t="s">
        <v>91</v>
      </c>
      <c r="E88" s="23" t="s">
        <v>92</v>
      </c>
      <c r="F88" s="23" t="s">
        <v>129</v>
      </c>
    </row>
    <row r="89" spans="1:11" x14ac:dyDescent="0.3">
      <c r="A89" s="16" t="s">
        <v>72</v>
      </c>
      <c r="B89" s="12">
        <v>3647</v>
      </c>
      <c r="C89" s="12">
        <v>5233</v>
      </c>
      <c r="D89" s="12">
        <v>4934</v>
      </c>
      <c r="E89" s="12">
        <v>5312</v>
      </c>
      <c r="F89" s="19">
        <v>6226</v>
      </c>
    </row>
    <row r="90" spans="1:11" ht="17.399999999999999" customHeight="1" x14ac:dyDescent="0.3">
      <c r="A90" s="17" t="s">
        <v>158</v>
      </c>
      <c r="B90" s="13">
        <v>2691</v>
      </c>
      <c r="C90" s="13">
        <v>3407</v>
      </c>
      <c r="D90" s="13">
        <v>3740</v>
      </c>
      <c r="E90" s="13">
        <v>3796</v>
      </c>
      <c r="F90" s="20">
        <v>4202</v>
      </c>
    </row>
    <row r="91" spans="1:11" ht="17.399999999999999" customHeight="1" x14ac:dyDescent="0.3">
      <c r="A91" s="16" t="s">
        <v>22</v>
      </c>
      <c r="B91" s="12">
        <v>2070</v>
      </c>
      <c r="C91" s="12">
        <v>2198</v>
      </c>
      <c r="D91" s="12">
        <v>2633</v>
      </c>
      <c r="E91" s="12">
        <v>2681</v>
      </c>
      <c r="F91" s="19">
        <v>3053</v>
      </c>
    </row>
    <row r="92" spans="1:11" ht="17.399999999999999" customHeight="1" x14ac:dyDescent="0.3">
      <c r="A92" s="17" t="s">
        <v>300</v>
      </c>
      <c r="B92" s="13">
        <v>3790</v>
      </c>
      <c r="C92" s="13">
        <v>3778</v>
      </c>
      <c r="D92" s="13">
        <v>3340</v>
      </c>
      <c r="E92" s="13">
        <v>2967</v>
      </c>
      <c r="F92" s="20">
        <v>2795</v>
      </c>
    </row>
    <row r="93" spans="1:11" ht="17.399999999999999" customHeight="1" x14ac:dyDescent="0.3">
      <c r="A93" s="17" t="s">
        <v>27</v>
      </c>
      <c r="B93" s="13">
        <v>2090</v>
      </c>
      <c r="C93" s="13">
        <v>2247</v>
      </c>
      <c r="D93" s="13">
        <v>2082</v>
      </c>
      <c r="E93" s="13">
        <v>2448</v>
      </c>
      <c r="F93" s="20">
        <v>2788</v>
      </c>
    </row>
    <row r="94" spans="1:11" x14ac:dyDescent="0.3">
      <c r="A94" s="17" t="s">
        <v>299</v>
      </c>
      <c r="B94" s="13">
        <v>1074</v>
      </c>
      <c r="C94" s="13">
        <v>1305</v>
      </c>
      <c r="D94" s="13">
        <v>1372</v>
      </c>
      <c r="E94" s="13">
        <v>1475</v>
      </c>
      <c r="F94" s="20">
        <v>1661</v>
      </c>
    </row>
    <row r="95" spans="1:11" x14ac:dyDescent="0.3">
      <c r="A95" s="18" t="s">
        <v>33</v>
      </c>
      <c r="B95" s="13">
        <v>546</v>
      </c>
      <c r="C95" s="13">
        <v>551</v>
      </c>
      <c r="D95" s="13">
        <v>573</v>
      </c>
      <c r="E95" s="13">
        <v>740</v>
      </c>
      <c r="F95" s="20">
        <v>840</v>
      </c>
    </row>
    <row r="96" spans="1:11" x14ac:dyDescent="0.3">
      <c r="A96" s="17" t="s">
        <v>29</v>
      </c>
      <c r="B96" s="13">
        <v>157</v>
      </c>
      <c r="C96" s="13">
        <v>159</v>
      </c>
      <c r="D96" s="13">
        <v>194</v>
      </c>
      <c r="E96" s="13">
        <v>303</v>
      </c>
      <c r="F96" s="20">
        <v>662</v>
      </c>
    </row>
    <row r="97" spans="1:6" x14ac:dyDescent="0.3">
      <c r="A97" s="17" t="s">
        <v>366</v>
      </c>
      <c r="B97" s="13">
        <v>250</v>
      </c>
      <c r="C97" s="13">
        <v>247</v>
      </c>
      <c r="D97" s="13">
        <v>297</v>
      </c>
      <c r="E97" s="13">
        <v>428</v>
      </c>
      <c r="F97" s="20">
        <v>630</v>
      </c>
    </row>
    <row r="98" spans="1:6" x14ac:dyDescent="0.3">
      <c r="A98" s="17" t="s">
        <v>367</v>
      </c>
      <c r="B98" s="13">
        <v>318</v>
      </c>
      <c r="C98" s="13">
        <v>328</v>
      </c>
      <c r="D98" s="13">
        <v>313</v>
      </c>
      <c r="E98" s="13">
        <v>338</v>
      </c>
      <c r="F98" s="20">
        <v>471</v>
      </c>
    </row>
    <row r="99" spans="1:6" x14ac:dyDescent="0.3">
      <c r="A99" s="17" t="s">
        <v>278</v>
      </c>
      <c r="B99" s="13">
        <f>B100-SUM(B89:B98)</f>
        <v>3402</v>
      </c>
      <c r="C99" s="13">
        <f t="shared" ref="C99:F99" si="13">C100-SUM(C89:C98)</f>
        <v>3574</v>
      </c>
      <c r="D99" s="13">
        <f t="shared" si="13"/>
        <v>3874</v>
      </c>
      <c r="E99" s="13">
        <f t="shared" si="13"/>
        <v>4106</v>
      </c>
      <c r="F99" s="13">
        <f t="shared" si="13"/>
        <v>4837</v>
      </c>
    </row>
    <row r="100" spans="1:6" x14ac:dyDescent="0.3">
      <c r="A100" s="51" t="s">
        <v>77</v>
      </c>
      <c r="B100" s="28">
        <v>20035</v>
      </c>
      <c r="C100" s="28">
        <v>23027</v>
      </c>
      <c r="D100" s="28">
        <v>23352</v>
      </c>
      <c r="E100" s="28">
        <v>24594</v>
      </c>
      <c r="F100" s="29">
        <v>28165</v>
      </c>
    </row>
    <row r="101" spans="1:6" x14ac:dyDescent="0.3">
      <c r="A101" s="27" t="s">
        <v>149</v>
      </c>
      <c r="B101" s="28"/>
      <c r="C101" s="28"/>
      <c r="D101" s="28"/>
      <c r="E101" s="28"/>
      <c r="F101" s="29"/>
    </row>
    <row r="102" spans="1:6" x14ac:dyDescent="0.3">
      <c r="A102" t="s">
        <v>279</v>
      </c>
    </row>
    <row r="105" spans="1:6" ht="18" thickBot="1" x14ac:dyDescent="0.4">
      <c r="A105" s="25" t="s">
        <v>368</v>
      </c>
    </row>
    <row r="106" spans="1:6" ht="15" thickTop="1" x14ac:dyDescent="0.3">
      <c r="A106" t="s">
        <v>142</v>
      </c>
    </row>
    <row r="107" spans="1:6" x14ac:dyDescent="0.3">
      <c r="A107" s="21" t="s">
        <v>277</v>
      </c>
      <c r="B107" s="22" t="s">
        <v>89</v>
      </c>
      <c r="C107" s="22" t="s">
        <v>90</v>
      </c>
      <c r="D107" s="22" t="s">
        <v>91</v>
      </c>
      <c r="E107" s="23" t="s">
        <v>92</v>
      </c>
      <c r="F107" s="23" t="s">
        <v>129</v>
      </c>
    </row>
    <row r="108" spans="1:6" x14ac:dyDescent="0.3">
      <c r="A108" s="17" t="str">
        <f>A89</f>
        <v>United Kingdom</v>
      </c>
      <c r="B108" s="44">
        <f>IFERROR(B89/B$100*100,"n.c.")</f>
        <v>18.203144497130022</v>
      </c>
      <c r="C108" s="44">
        <f t="shared" ref="C108:F108" si="14">IFERROR(C89/C$100*100,"n.c.")</f>
        <v>22.72549615668563</v>
      </c>
      <c r="D108" s="44">
        <f t="shared" si="14"/>
        <v>21.128811236724907</v>
      </c>
      <c r="E108" s="44">
        <f t="shared" si="14"/>
        <v>21.598763926160853</v>
      </c>
      <c r="F108" s="44">
        <f t="shared" si="14"/>
        <v>22.105450026628795</v>
      </c>
    </row>
    <row r="109" spans="1:6" x14ac:dyDescent="0.3">
      <c r="A109" s="17" t="str">
        <f t="shared" ref="A109:A119" si="15">A90</f>
        <v>European Union</v>
      </c>
      <c r="B109" s="44">
        <f t="shared" ref="B109:F119" si="16">IFERROR(B90/B$100*100,"n.c.")</f>
        <v>13.431494883953082</v>
      </c>
      <c r="C109" s="44">
        <f t="shared" si="16"/>
        <v>14.795674642810614</v>
      </c>
      <c r="D109" s="44">
        <f t="shared" si="16"/>
        <v>16.015758821514218</v>
      </c>
      <c r="E109" s="44">
        <f t="shared" si="16"/>
        <v>15.434658859884525</v>
      </c>
      <c r="F109" s="44">
        <f t="shared" si="16"/>
        <v>14.919225989703532</v>
      </c>
    </row>
    <row r="110" spans="1:6" x14ac:dyDescent="0.3">
      <c r="A110" s="17" t="str">
        <f t="shared" si="15"/>
        <v>Canada</v>
      </c>
      <c r="B110" s="44">
        <f t="shared" si="16"/>
        <v>10.331919141502372</v>
      </c>
      <c r="C110" s="44">
        <f t="shared" si="16"/>
        <v>9.545316367742215</v>
      </c>
      <c r="D110" s="44">
        <f t="shared" si="16"/>
        <v>11.275265501884208</v>
      </c>
      <c r="E110" s="44">
        <f t="shared" si="16"/>
        <v>10.901032772220868</v>
      </c>
      <c r="F110" s="44">
        <f t="shared" si="16"/>
        <v>10.839694656488549</v>
      </c>
    </row>
    <row r="111" spans="1:6" x14ac:dyDescent="0.3">
      <c r="A111" s="17" t="str">
        <f t="shared" si="15"/>
        <v>Australia</v>
      </c>
      <c r="B111" s="44">
        <f t="shared" si="16"/>
        <v>18.916895432992263</v>
      </c>
      <c r="C111" s="44">
        <f t="shared" si="16"/>
        <v>16.406826768576018</v>
      </c>
      <c r="D111" s="44">
        <f t="shared" si="16"/>
        <v>14.302843439534088</v>
      </c>
      <c r="E111" s="44">
        <f t="shared" si="16"/>
        <v>12.06391802878751</v>
      </c>
      <c r="F111" s="44">
        <f t="shared" si="16"/>
        <v>9.9236641221374047</v>
      </c>
    </row>
    <row r="112" spans="1:6" x14ac:dyDescent="0.3">
      <c r="A112" s="17" t="str">
        <f t="shared" si="15"/>
        <v>Mexico</v>
      </c>
      <c r="B112" s="44">
        <f t="shared" si="16"/>
        <v>10.431744447217369</v>
      </c>
      <c r="C112" s="44">
        <f t="shared" si="16"/>
        <v>9.758110044730099</v>
      </c>
      <c r="D112" s="44">
        <f t="shared" si="16"/>
        <v>8.9157245632065774</v>
      </c>
      <c r="E112" s="44">
        <f t="shared" si="16"/>
        <v>9.9536472310319581</v>
      </c>
      <c r="F112" s="44">
        <f t="shared" si="16"/>
        <v>9.8988105805077211</v>
      </c>
    </row>
    <row r="113" spans="1:6" x14ac:dyDescent="0.3">
      <c r="A113" s="17" t="str">
        <f t="shared" si="15"/>
        <v>Brazil</v>
      </c>
      <c r="B113" s="44">
        <f t="shared" si="16"/>
        <v>5.360618916895433</v>
      </c>
      <c r="C113" s="44">
        <f t="shared" si="16"/>
        <v>5.667260172840578</v>
      </c>
      <c r="D113" s="44">
        <f t="shared" si="16"/>
        <v>5.8752997601918464</v>
      </c>
      <c r="E113" s="44">
        <f t="shared" si="16"/>
        <v>5.9973977392860052</v>
      </c>
      <c r="F113" s="44">
        <f t="shared" si="16"/>
        <v>5.8973903781288834</v>
      </c>
    </row>
    <row r="114" spans="1:6" x14ac:dyDescent="0.3">
      <c r="A114" s="17" t="str">
        <f t="shared" si="15"/>
        <v>China</v>
      </c>
      <c r="B114" s="44">
        <f t="shared" si="16"/>
        <v>2.7252308460194659</v>
      </c>
      <c r="C114" s="44">
        <f t="shared" si="16"/>
        <v>2.3928431840882443</v>
      </c>
      <c r="D114" s="44">
        <f t="shared" si="16"/>
        <v>2.4537512846865361</v>
      </c>
      <c r="E114" s="44">
        <f t="shared" si="16"/>
        <v>3.0088639505570463</v>
      </c>
      <c r="F114" s="44">
        <f t="shared" si="16"/>
        <v>2.9824249955618676</v>
      </c>
    </row>
    <row r="115" spans="1:6" x14ac:dyDescent="0.3">
      <c r="A115" s="17" t="str">
        <f t="shared" si="15"/>
        <v>Japan</v>
      </c>
      <c r="B115" s="44">
        <f t="shared" si="16"/>
        <v>0.78362864986274028</v>
      </c>
      <c r="C115" s="44">
        <f t="shared" si="16"/>
        <v>0.69049376818517394</v>
      </c>
      <c r="D115" s="44">
        <f t="shared" si="16"/>
        <v>0.83076396026036303</v>
      </c>
      <c r="E115" s="44">
        <f t="shared" si="16"/>
        <v>1.2320078067821421</v>
      </c>
      <c r="F115" s="44">
        <f t="shared" si="16"/>
        <v>2.3504349369785191</v>
      </c>
    </row>
    <row r="116" spans="1:6" x14ac:dyDescent="0.3">
      <c r="A116" s="17" t="str">
        <f t="shared" si="15"/>
        <v>Poland</v>
      </c>
      <c r="B116" s="44">
        <f t="shared" si="16"/>
        <v>1.2478163214374844</v>
      </c>
      <c r="C116" s="44">
        <f t="shared" si="16"/>
        <v>1.072653841143006</v>
      </c>
      <c r="D116" s="44">
        <f t="shared" si="16"/>
        <v>1.2718396711202467</v>
      </c>
      <c r="E116" s="44">
        <f t="shared" si="16"/>
        <v>1.7402618524843458</v>
      </c>
      <c r="F116" s="44">
        <f t="shared" si="16"/>
        <v>2.2368187466714007</v>
      </c>
    </row>
    <row r="117" spans="1:6" x14ac:dyDescent="0.3">
      <c r="A117" s="17" t="str">
        <f t="shared" si="15"/>
        <v>Spain</v>
      </c>
      <c r="B117" s="44">
        <f t="shared" si="16"/>
        <v>1.5872223608684801</v>
      </c>
      <c r="C117" s="44">
        <f t="shared" si="16"/>
        <v>1.4244148173882833</v>
      </c>
      <c r="D117" s="44">
        <f t="shared" si="16"/>
        <v>1.3403562863994518</v>
      </c>
      <c r="E117" s="44">
        <f t="shared" si="16"/>
        <v>1.3743189395787589</v>
      </c>
      <c r="F117" s="44">
        <f t="shared" si="16"/>
        <v>1.6722883010829044</v>
      </c>
    </row>
    <row r="118" spans="1:6" x14ac:dyDescent="0.3">
      <c r="A118" s="17" t="str">
        <f t="shared" si="15"/>
        <v>All other trade parners</v>
      </c>
      <c r="B118" s="44">
        <f t="shared" si="16"/>
        <v>16.980284502121286</v>
      </c>
      <c r="C118" s="44">
        <f t="shared" si="16"/>
        <v>15.520910235810137</v>
      </c>
      <c r="D118" s="44">
        <f t="shared" si="16"/>
        <v>16.589585474477563</v>
      </c>
      <c r="E118" s="44">
        <f t="shared" si="16"/>
        <v>16.695128893225991</v>
      </c>
      <c r="F118" s="44">
        <f t="shared" si="16"/>
        <v>17.173797266110423</v>
      </c>
    </row>
    <row r="119" spans="1:6" x14ac:dyDescent="0.3">
      <c r="A119" s="51" t="str">
        <f t="shared" si="15"/>
        <v>Total</v>
      </c>
      <c r="B119" s="44">
        <f t="shared" si="16"/>
        <v>100</v>
      </c>
      <c r="C119" s="44">
        <f t="shared" si="16"/>
        <v>100</v>
      </c>
      <c r="D119" s="44">
        <f t="shared" si="16"/>
        <v>100</v>
      </c>
      <c r="E119" s="44">
        <f t="shared" si="16"/>
        <v>100</v>
      </c>
      <c r="F119" s="44">
        <f t="shared" si="16"/>
        <v>100</v>
      </c>
    </row>
    <row r="120" spans="1:6" x14ac:dyDescent="0.3">
      <c r="A120" s="27" t="s">
        <v>149</v>
      </c>
      <c r="B120" s="57"/>
      <c r="C120" s="57"/>
      <c r="D120" s="57"/>
      <c r="E120" s="57"/>
      <c r="F120" s="58"/>
    </row>
    <row r="121" spans="1:6" x14ac:dyDescent="0.3">
      <c r="A121" t="s">
        <v>279</v>
      </c>
    </row>
    <row r="124" spans="1:6" ht="18" thickBot="1" x14ac:dyDescent="0.4">
      <c r="A124" s="25" t="s">
        <v>369</v>
      </c>
    </row>
    <row r="125" spans="1:6" ht="15" thickTop="1" x14ac:dyDescent="0.3">
      <c r="A125" t="s">
        <v>127</v>
      </c>
    </row>
    <row r="126" spans="1:6" x14ac:dyDescent="0.3">
      <c r="A126" s="21" t="s">
        <v>277</v>
      </c>
      <c r="B126" s="22" t="s">
        <v>144</v>
      </c>
      <c r="C126" s="22" t="s">
        <v>145</v>
      </c>
      <c r="D126" s="22" t="s">
        <v>146</v>
      </c>
      <c r="E126" s="22" t="s">
        <v>147</v>
      </c>
      <c r="F126" s="23" t="s">
        <v>148</v>
      </c>
    </row>
    <row r="127" spans="1:6" x14ac:dyDescent="0.3">
      <c r="A127" s="16" t="str">
        <f>A108</f>
        <v>United Kingdom</v>
      </c>
      <c r="B127" s="62">
        <f t="shared" ref="B127:E138" si="17">IFERROR(C89-B89,"n.c.")</f>
        <v>1586</v>
      </c>
      <c r="C127" s="62">
        <f t="shared" si="17"/>
        <v>-299</v>
      </c>
      <c r="D127" s="62">
        <f t="shared" si="17"/>
        <v>378</v>
      </c>
      <c r="E127" s="62">
        <f t="shared" si="17"/>
        <v>914</v>
      </c>
      <c r="F127" s="67">
        <f t="shared" ref="F127:F138" si="18">IFERROR(F89-B89,"n.c.")</f>
        <v>2579</v>
      </c>
    </row>
    <row r="128" spans="1:6" x14ac:dyDescent="0.3">
      <c r="A128" s="17" t="str">
        <f t="shared" ref="A128:A138" si="19">A109</f>
        <v>European Union</v>
      </c>
      <c r="B128" s="62">
        <f t="shared" si="17"/>
        <v>716</v>
      </c>
      <c r="C128" s="62">
        <f t="shared" si="17"/>
        <v>333</v>
      </c>
      <c r="D128" s="62">
        <f t="shared" si="17"/>
        <v>56</v>
      </c>
      <c r="E128" s="62">
        <f t="shared" si="17"/>
        <v>406</v>
      </c>
      <c r="F128" s="67">
        <f t="shared" si="18"/>
        <v>1511</v>
      </c>
    </row>
    <row r="129" spans="1:6" x14ac:dyDescent="0.3">
      <c r="A129" s="16" t="str">
        <f t="shared" si="19"/>
        <v>Canada</v>
      </c>
      <c r="B129" s="62">
        <f t="shared" si="17"/>
        <v>128</v>
      </c>
      <c r="C129" s="62">
        <f t="shared" si="17"/>
        <v>435</v>
      </c>
      <c r="D129" s="62">
        <f t="shared" si="17"/>
        <v>48</v>
      </c>
      <c r="E129" s="62">
        <f t="shared" si="17"/>
        <v>372</v>
      </c>
      <c r="F129" s="67">
        <f t="shared" si="18"/>
        <v>983</v>
      </c>
    </row>
    <row r="130" spans="1:6" x14ac:dyDescent="0.3">
      <c r="A130" s="17" t="str">
        <f t="shared" si="19"/>
        <v>Australia</v>
      </c>
      <c r="B130" s="62">
        <f t="shared" si="17"/>
        <v>-12</v>
      </c>
      <c r="C130" s="62">
        <f t="shared" si="17"/>
        <v>-438</v>
      </c>
      <c r="D130" s="62">
        <f t="shared" si="17"/>
        <v>-373</v>
      </c>
      <c r="E130" s="62">
        <f t="shared" si="17"/>
        <v>-172</v>
      </c>
      <c r="F130" s="67">
        <f t="shared" si="18"/>
        <v>-995</v>
      </c>
    </row>
    <row r="131" spans="1:6" x14ac:dyDescent="0.3">
      <c r="A131" s="17" t="str">
        <f t="shared" si="19"/>
        <v>Mexico</v>
      </c>
      <c r="B131" s="62">
        <f t="shared" si="17"/>
        <v>157</v>
      </c>
      <c r="C131" s="62">
        <f t="shared" si="17"/>
        <v>-165</v>
      </c>
      <c r="D131" s="62">
        <f t="shared" si="17"/>
        <v>366</v>
      </c>
      <c r="E131" s="62">
        <f t="shared" si="17"/>
        <v>340</v>
      </c>
      <c r="F131" s="67">
        <f t="shared" si="18"/>
        <v>698</v>
      </c>
    </row>
    <row r="132" spans="1:6" x14ac:dyDescent="0.3">
      <c r="A132" s="17" t="str">
        <f t="shared" si="19"/>
        <v>Brazil</v>
      </c>
      <c r="B132" s="62">
        <f t="shared" si="17"/>
        <v>231</v>
      </c>
      <c r="C132" s="62">
        <f t="shared" si="17"/>
        <v>67</v>
      </c>
      <c r="D132" s="62">
        <f t="shared" si="17"/>
        <v>103</v>
      </c>
      <c r="E132" s="62">
        <f t="shared" si="17"/>
        <v>186</v>
      </c>
      <c r="F132" s="67">
        <f t="shared" si="18"/>
        <v>587</v>
      </c>
    </row>
    <row r="133" spans="1:6" x14ac:dyDescent="0.3">
      <c r="A133" s="18" t="str">
        <f t="shared" si="19"/>
        <v>China</v>
      </c>
      <c r="B133" s="62">
        <f t="shared" si="17"/>
        <v>5</v>
      </c>
      <c r="C133" s="62">
        <f t="shared" si="17"/>
        <v>22</v>
      </c>
      <c r="D133" s="62">
        <f t="shared" si="17"/>
        <v>167</v>
      </c>
      <c r="E133" s="62">
        <f t="shared" si="17"/>
        <v>100</v>
      </c>
      <c r="F133" s="67">
        <f t="shared" si="18"/>
        <v>294</v>
      </c>
    </row>
    <row r="134" spans="1:6" x14ac:dyDescent="0.3">
      <c r="A134" s="17" t="str">
        <f t="shared" si="19"/>
        <v>Japan</v>
      </c>
      <c r="B134" s="62">
        <f t="shared" si="17"/>
        <v>2</v>
      </c>
      <c r="C134" s="62">
        <f t="shared" si="17"/>
        <v>35</v>
      </c>
      <c r="D134" s="62">
        <f t="shared" si="17"/>
        <v>109</v>
      </c>
      <c r="E134" s="62">
        <f t="shared" si="17"/>
        <v>359</v>
      </c>
      <c r="F134" s="67">
        <f t="shared" si="18"/>
        <v>505</v>
      </c>
    </row>
    <row r="135" spans="1:6" x14ac:dyDescent="0.3">
      <c r="A135" s="17" t="str">
        <f t="shared" si="19"/>
        <v>Poland</v>
      </c>
      <c r="B135" s="62">
        <f t="shared" si="17"/>
        <v>-3</v>
      </c>
      <c r="C135" s="62">
        <f t="shared" si="17"/>
        <v>50</v>
      </c>
      <c r="D135" s="62">
        <f t="shared" si="17"/>
        <v>131</v>
      </c>
      <c r="E135" s="62">
        <f t="shared" si="17"/>
        <v>202</v>
      </c>
      <c r="F135" s="67">
        <f t="shared" si="18"/>
        <v>380</v>
      </c>
    </row>
    <row r="136" spans="1:6" x14ac:dyDescent="0.3">
      <c r="A136" s="17" t="str">
        <f t="shared" si="19"/>
        <v>Spain</v>
      </c>
      <c r="B136" s="62">
        <f t="shared" si="17"/>
        <v>10</v>
      </c>
      <c r="C136" s="62">
        <f t="shared" si="17"/>
        <v>-15</v>
      </c>
      <c r="D136" s="62">
        <f t="shared" si="17"/>
        <v>25</v>
      </c>
      <c r="E136" s="62">
        <f t="shared" si="17"/>
        <v>133</v>
      </c>
      <c r="F136" s="67">
        <f t="shared" si="18"/>
        <v>153</v>
      </c>
    </row>
    <row r="137" spans="1:6" x14ac:dyDescent="0.3">
      <c r="A137" s="17" t="str">
        <f t="shared" si="19"/>
        <v>All other trade parners</v>
      </c>
      <c r="B137" s="62">
        <f t="shared" si="17"/>
        <v>172</v>
      </c>
      <c r="C137" s="62">
        <f t="shared" si="17"/>
        <v>300</v>
      </c>
      <c r="D137" s="62">
        <f t="shared" si="17"/>
        <v>232</v>
      </c>
      <c r="E137" s="62">
        <f t="shared" si="17"/>
        <v>731</v>
      </c>
      <c r="F137" s="67">
        <f t="shared" si="18"/>
        <v>1435</v>
      </c>
    </row>
    <row r="138" spans="1:6" x14ac:dyDescent="0.3">
      <c r="A138" s="51" t="str">
        <f t="shared" si="19"/>
        <v>Total</v>
      </c>
      <c r="B138" s="62">
        <f t="shared" si="17"/>
        <v>2992</v>
      </c>
      <c r="C138" s="62">
        <f t="shared" si="17"/>
        <v>325</v>
      </c>
      <c r="D138" s="62">
        <f t="shared" si="17"/>
        <v>1242</v>
      </c>
      <c r="E138" s="62">
        <f t="shared" si="17"/>
        <v>3571</v>
      </c>
      <c r="F138" s="67">
        <f t="shared" si="18"/>
        <v>8130</v>
      </c>
    </row>
    <row r="139" spans="1:6" x14ac:dyDescent="0.3">
      <c r="A139" s="27" t="s">
        <v>149</v>
      </c>
      <c r="B139" s="28"/>
      <c r="C139" s="28"/>
      <c r="D139" s="28"/>
      <c r="E139" s="28"/>
      <c r="F139" s="29"/>
    </row>
    <row r="140" spans="1:6" x14ac:dyDescent="0.3">
      <c r="A140" t="s">
        <v>279</v>
      </c>
    </row>
    <row r="143" spans="1:6" ht="18" thickBot="1" x14ac:dyDescent="0.4">
      <c r="A143" s="25" t="s">
        <v>370</v>
      </c>
    </row>
    <row r="144" spans="1:6" ht="15" thickTop="1" x14ac:dyDescent="0.3">
      <c r="A144" t="s">
        <v>142</v>
      </c>
    </row>
    <row r="145" spans="1:6" x14ac:dyDescent="0.3">
      <c r="A145" s="21" t="s">
        <v>277</v>
      </c>
      <c r="B145" s="22" t="s">
        <v>144</v>
      </c>
      <c r="C145" s="22" t="s">
        <v>145</v>
      </c>
      <c r="D145" s="22" t="s">
        <v>146</v>
      </c>
      <c r="E145" s="22" t="s">
        <v>147</v>
      </c>
      <c r="F145" s="23" t="s">
        <v>148</v>
      </c>
    </row>
    <row r="146" spans="1:6" x14ac:dyDescent="0.3">
      <c r="A146" s="17" t="str">
        <f>A127</f>
        <v>United Kingdom</v>
      </c>
      <c r="B146" s="44">
        <f>IFERROR((C89-B89)/B89*100,"n.c.")</f>
        <v>43.48779819029339</v>
      </c>
      <c r="C146" s="44">
        <f t="shared" ref="C146:E146" si="20">IFERROR((D89-C89)/C89*100,"n.c.")</f>
        <v>-5.7137397286451366</v>
      </c>
      <c r="D146" s="44">
        <f t="shared" si="20"/>
        <v>7.6611268747466559</v>
      </c>
      <c r="E146" s="44">
        <f t="shared" si="20"/>
        <v>17.206325301204821</v>
      </c>
      <c r="F146" s="44">
        <f>IFERROR((F89-B89)/B89*100,"n.c.")</f>
        <v>70.715656704140386</v>
      </c>
    </row>
    <row r="147" spans="1:6" x14ac:dyDescent="0.3">
      <c r="A147" s="17" t="str">
        <f t="shared" ref="A147:A157" si="21">A128</f>
        <v>European Union</v>
      </c>
      <c r="B147" s="44">
        <f t="shared" ref="B147:E157" si="22">IFERROR((C90-B90)/B90*100,"n.c.")</f>
        <v>26.60720921590487</v>
      </c>
      <c r="C147" s="44">
        <f t="shared" si="22"/>
        <v>9.7739947167596117</v>
      </c>
      <c r="D147" s="44">
        <f t="shared" si="22"/>
        <v>1.4973262032085561</v>
      </c>
      <c r="E147" s="44">
        <f t="shared" si="22"/>
        <v>10.695468914646996</v>
      </c>
      <c r="F147" s="44">
        <f t="shared" ref="F147:F157" si="23">IFERROR((F90-B90)/B90*100,"n.c.")</f>
        <v>56.150130063173542</v>
      </c>
    </row>
    <row r="148" spans="1:6" x14ac:dyDescent="0.3">
      <c r="A148" s="17" t="str">
        <f t="shared" si="21"/>
        <v>Canada</v>
      </c>
      <c r="B148" s="44">
        <f t="shared" si="22"/>
        <v>6.1835748792270531</v>
      </c>
      <c r="C148" s="44">
        <f t="shared" si="22"/>
        <v>19.790718835304823</v>
      </c>
      <c r="D148" s="44">
        <f t="shared" si="22"/>
        <v>1.8230155715913405</v>
      </c>
      <c r="E148" s="44">
        <f t="shared" si="22"/>
        <v>13.875419619544946</v>
      </c>
      <c r="F148" s="44">
        <f t="shared" si="23"/>
        <v>47.487922705314013</v>
      </c>
    </row>
    <row r="149" spans="1:6" x14ac:dyDescent="0.3">
      <c r="A149" s="17" t="str">
        <f t="shared" si="21"/>
        <v>Australia</v>
      </c>
      <c r="B149" s="44">
        <f t="shared" si="22"/>
        <v>-0.31662269129287596</v>
      </c>
      <c r="C149" s="44">
        <f t="shared" si="22"/>
        <v>-11.593435680254101</v>
      </c>
      <c r="D149" s="44">
        <f t="shared" si="22"/>
        <v>-11.167664670658683</v>
      </c>
      <c r="E149" s="44">
        <f t="shared" si="22"/>
        <v>-5.7971014492753623</v>
      </c>
      <c r="F149" s="44">
        <f t="shared" si="23"/>
        <v>-26.253298153034301</v>
      </c>
    </row>
    <row r="150" spans="1:6" x14ac:dyDescent="0.3">
      <c r="A150" s="17" t="str">
        <f t="shared" si="21"/>
        <v>Mexico</v>
      </c>
      <c r="B150" s="44">
        <f t="shared" si="22"/>
        <v>7.5119617224880377</v>
      </c>
      <c r="C150" s="44">
        <f t="shared" si="22"/>
        <v>-7.3431241655540731</v>
      </c>
      <c r="D150" s="44">
        <f t="shared" si="22"/>
        <v>17.579250720461097</v>
      </c>
      <c r="E150" s="44">
        <f t="shared" si="22"/>
        <v>13.888888888888889</v>
      </c>
      <c r="F150" s="44">
        <f t="shared" si="23"/>
        <v>33.397129186602868</v>
      </c>
    </row>
    <row r="151" spans="1:6" x14ac:dyDescent="0.3">
      <c r="A151" s="17" t="str">
        <f t="shared" si="21"/>
        <v>Brazil</v>
      </c>
      <c r="B151" s="44">
        <f t="shared" si="22"/>
        <v>21.508379888268156</v>
      </c>
      <c r="C151" s="44">
        <f t="shared" si="22"/>
        <v>5.1340996168582373</v>
      </c>
      <c r="D151" s="44">
        <f t="shared" si="22"/>
        <v>7.5072886297376087</v>
      </c>
      <c r="E151" s="44">
        <f t="shared" si="22"/>
        <v>12.610169491525426</v>
      </c>
      <c r="F151" s="44">
        <f t="shared" si="23"/>
        <v>54.655493482309126</v>
      </c>
    </row>
    <row r="152" spans="1:6" x14ac:dyDescent="0.3">
      <c r="A152" s="17" t="str">
        <f t="shared" si="21"/>
        <v>China</v>
      </c>
      <c r="B152" s="44">
        <f t="shared" si="22"/>
        <v>0.91575091575091583</v>
      </c>
      <c r="C152" s="44">
        <f t="shared" si="22"/>
        <v>3.9927404718693285</v>
      </c>
      <c r="D152" s="44">
        <f t="shared" si="22"/>
        <v>29.144851657940663</v>
      </c>
      <c r="E152" s="44">
        <f t="shared" si="22"/>
        <v>13.513513513513514</v>
      </c>
      <c r="F152" s="44">
        <f t="shared" si="23"/>
        <v>53.846153846153847</v>
      </c>
    </row>
    <row r="153" spans="1:6" x14ac:dyDescent="0.3">
      <c r="A153" s="17" t="str">
        <f t="shared" si="21"/>
        <v>Japan</v>
      </c>
      <c r="B153" s="44">
        <f t="shared" si="22"/>
        <v>1.2738853503184715</v>
      </c>
      <c r="C153" s="44">
        <f t="shared" si="22"/>
        <v>22.012578616352201</v>
      </c>
      <c r="D153" s="44">
        <f t="shared" si="22"/>
        <v>56.185567010309278</v>
      </c>
      <c r="E153" s="44">
        <f t="shared" si="22"/>
        <v>118.48184818481849</v>
      </c>
      <c r="F153" s="44">
        <f t="shared" si="23"/>
        <v>321.656050955414</v>
      </c>
    </row>
    <row r="154" spans="1:6" x14ac:dyDescent="0.3">
      <c r="A154" s="17" t="str">
        <f t="shared" si="21"/>
        <v>Poland</v>
      </c>
      <c r="B154" s="44">
        <f t="shared" si="22"/>
        <v>-1.2</v>
      </c>
      <c r="C154" s="44">
        <f t="shared" si="22"/>
        <v>20.242914979757085</v>
      </c>
      <c r="D154" s="44">
        <f t="shared" si="22"/>
        <v>44.107744107744104</v>
      </c>
      <c r="E154" s="44">
        <f t="shared" si="22"/>
        <v>47.196261682242991</v>
      </c>
      <c r="F154" s="44">
        <f t="shared" si="23"/>
        <v>152</v>
      </c>
    </row>
    <row r="155" spans="1:6" x14ac:dyDescent="0.3">
      <c r="A155" s="17" t="str">
        <f t="shared" si="21"/>
        <v>Spain</v>
      </c>
      <c r="B155" s="44">
        <f t="shared" si="22"/>
        <v>3.1446540880503147</v>
      </c>
      <c r="C155" s="44">
        <f t="shared" si="22"/>
        <v>-4.5731707317073171</v>
      </c>
      <c r="D155" s="44">
        <f t="shared" si="22"/>
        <v>7.9872204472843444</v>
      </c>
      <c r="E155" s="44">
        <f t="shared" si="22"/>
        <v>39.349112426035504</v>
      </c>
      <c r="F155" s="44">
        <f t="shared" si="23"/>
        <v>48.113207547169814</v>
      </c>
    </row>
    <row r="156" spans="1:6" x14ac:dyDescent="0.3">
      <c r="A156" s="17" t="str">
        <f t="shared" si="21"/>
        <v>All other trade parners</v>
      </c>
      <c r="B156" s="44">
        <f t="shared" si="22"/>
        <v>5.0558495002939452</v>
      </c>
      <c r="C156" s="44">
        <f t="shared" si="22"/>
        <v>8.3939563514269739</v>
      </c>
      <c r="D156" s="44">
        <f t="shared" si="22"/>
        <v>5.9886422302529683</v>
      </c>
      <c r="E156" s="44">
        <f t="shared" si="22"/>
        <v>17.803214807598636</v>
      </c>
      <c r="F156" s="44">
        <f t="shared" si="23"/>
        <v>42.181069958847736</v>
      </c>
    </row>
    <row r="157" spans="1:6" x14ac:dyDescent="0.3">
      <c r="A157" s="51" t="str">
        <f t="shared" si="21"/>
        <v>Total</v>
      </c>
      <c r="B157" s="44">
        <f t="shared" si="22"/>
        <v>14.933865734963813</v>
      </c>
      <c r="C157" s="44">
        <f t="shared" si="22"/>
        <v>1.4113866330829026</v>
      </c>
      <c r="D157" s="44">
        <f t="shared" si="22"/>
        <v>5.3186022610483041</v>
      </c>
      <c r="E157" s="44">
        <f t="shared" si="22"/>
        <v>14.519801577620559</v>
      </c>
      <c r="F157" s="44">
        <f t="shared" si="23"/>
        <v>40.578986773146994</v>
      </c>
    </row>
    <row r="158" spans="1:6" x14ac:dyDescent="0.3">
      <c r="A158" s="27" t="s">
        <v>149</v>
      </c>
      <c r="B158" s="57"/>
      <c r="C158" s="57"/>
      <c r="D158" s="57"/>
      <c r="E158" s="57"/>
      <c r="F158" s="58"/>
    </row>
    <row r="159" spans="1:6" x14ac:dyDescent="0.3">
      <c r="A159" t="s">
        <v>279</v>
      </c>
    </row>
    <row r="165" spans="1:11" x14ac:dyDescent="0.3">
      <c r="A165" s="10" t="s">
        <v>60</v>
      </c>
      <c r="B165" s="10" t="s">
        <v>60</v>
      </c>
      <c r="C165" s="10" t="s">
        <v>60</v>
      </c>
      <c r="D165" s="10" t="s">
        <v>60</v>
      </c>
      <c r="E165" s="10" t="s">
        <v>60</v>
      </c>
      <c r="F165" s="10" t="s">
        <v>60</v>
      </c>
      <c r="G165" s="10" t="s">
        <v>60</v>
      </c>
      <c r="H165" s="10" t="s">
        <v>60</v>
      </c>
      <c r="I165" s="10" t="s">
        <v>60</v>
      </c>
      <c r="J165" s="10" t="s">
        <v>60</v>
      </c>
      <c r="K165"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1F99-6195-46AF-BA0C-78283578F409}">
  <sheetPr>
    <tabColor theme="4" tint="-0.499984740745262"/>
    <pageSetUpPr fitToPage="1"/>
  </sheetPr>
  <dimension ref="A1:K173"/>
  <sheetViews>
    <sheetView zoomScale="85" zoomScaleNormal="85" workbookViewId="0">
      <pane ySplit="3" topLeftCell="A4" activePane="bottomLeft" state="frozen"/>
      <selection pane="bottomLeft" activeCell="F23" sqref="A10:F23"/>
    </sheetView>
  </sheetViews>
  <sheetFormatPr defaultColWidth="9.109375" defaultRowHeight="14.4" x14ac:dyDescent="0.3"/>
  <cols>
    <col min="1" max="1" width="50.6640625" customWidth="1"/>
    <col min="2" max="11" width="15.6640625" customWidth="1"/>
  </cols>
  <sheetData>
    <row r="1" spans="1:11" ht="31.2" x14ac:dyDescent="0.6">
      <c r="A1" s="1" t="s">
        <v>61</v>
      </c>
      <c r="B1" s="2"/>
      <c r="C1" s="2"/>
      <c r="D1" s="2"/>
      <c r="E1" s="2"/>
      <c r="F1" s="2"/>
      <c r="G1" s="2"/>
      <c r="H1" s="2"/>
      <c r="I1" s="2"/>
      <c r="J1" s="2"/>
      <c r="K1" s="2"/>
    </row>
    <row r="2" spans="1:11" ht="15.6" x14ac:dyDescent="0.3">
      <c r="A2" s="8" t="s">
        <v>123</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125</v>
      </c>
      <c r="B6" s="14"/>
      <c r="C6" s="14"/>
      <c r="D6" s="14"/>
      <c r="E6" s="14"/>
      <c r="F6" s="14"/>
      <c r="G6" s="14"/>
      <c r="H6" s="14"/>
      <c r="I6" s="14"/>
      <c r="J6" s="14"/>
      <c r="K6" s="14"/>
    </row>
    <row r="7" spans="1:11" ht="18" thickBot="1" x14ac:dyDescent="0.4">
      <c r="A7" s="26"/>
    </row>
    <row r="8" spans="1:11" ht="18.600000000000001" thickTop="1" thickBot="1" x14ac:dyDescent="0.4">
      <c r="A8" s="25" t="s">
        <v>126</v>
      </c>
    </row>
    <row r="9" spans="1:11" ht="15" thickTop="1" x14ac:dyDescent="0.3">
      <c r="A9" t="s">
        <v>127</v>
      </c>
    </row>
    <row r="10" spans="1:11" x14ac:dyDescent="0.3">
      <c r="A10" s="21" t="s">
        <v>128</v>
      </c>
      <c r="B10" s="22" t="s">
        <v>89</v>
      </c>
      <c r="C10" s="22" t="s">
        <v>90</v>
      </c>
      <c r="D10" s="22" t="s">
        <v>91</v>
      </c>
      <c r="E10" s="23" t="s">
        <v>92</v>
      </c>
      <c r="F10" s="23" t="s">
        <v>129</v>
      </c>
    </row>
    <row r="11" spans="1:11" x14ac:dyDescent="0.3">
      <c r="A11" s="12" t="s">
        <v>130</v>
      </c>
      <c r="B11" s="12">
        <v>47770</v>
      </c>
      <c r="C11" s="12">
        <v>77173</v>
      </c>
      <c r="D11" s="12">
        <v>166573</v>
      </c>
      <c r="E11" s="12">
        <v>224079</v>
      </c>
      <c r="F11" s="19">
        <v>250324</v>
      </c>
    </row>
    <row r="12" spans="1:11" x14ac:dyDescent="0.3">
      <c r="A12" s="33" t="s">
        <v>131</v>
      </c>
      <c r="B12" s="13">
        <v>67831</v>
      </c>
      <c r="C12" s="13">
        <v>77632</v>
      </c>
      <c r="D12" s="13">
        <v>84603</v>
      </c>
      <c r="E12" s="13">
        <v>90915</v>
      </c>
      <c r="F12" s="20">
        <v>99926</v>
      </c>
    </row>
    <row r="13" spans="1:11" x14ac:dyDescent="0.3">
      <c r="A13" s="12" t="s">
        <v>132</v>
      </c>
      <c r="B13" s="12">
        <v>57826</v>
      </c>
      <c r="C13" s="12">
        <v>59850</v>
      </c>
      <c r="D13" s="12">
        <v>62381</v>
      </c>
      <c r="E13" s="12">
        <v>73500</v>
      </c>
      <c r="F13" s="19">
        <v>95134</v>
      </c>
    </row>
    <row r="14" spans="1:11" x14ac:dyDescent="0.3">
      <c r="A14" s="33" t="s">
        <v>133</v>
      </c>
      <c r="B14" s="49">
        <v>56040</v>
      </c>
      <c r="C14" s="49">
        <v>84920</v>
      </c>
      <c r="D14" s="49">
        <v>106527</v>
      </c>
      <c r="E14" s="49">
        <v>73440</v>
      </c>
      <c r="F14" s="49">
        <v>79236</v>
      </c>
    </row>
    <row r="15" spans="1:11" x14ac:dyDescent="0.3">
      <c r="A15" s="12" t="s">
        <v>52</v>
      </c>
      <c r="B15" s="12">
        <v>53133</v>
      </c>
      <c r="C15" s="12">
        <v>60790</v>
      </c>
      <c r="D15" s="12">
        <v>63783</v>
      </c>
      <c r="E15" s="12">
        <v>67791</v>
      </c>
      <c r="F15" s="19">
        <v>72587</v>
      </c>
    </row>
    <row r="16" spans="1:11" x14ac:dyDescent="0.3">
      <c r="A16" s="33" t="s">
        <v>49</v>
      </c>
      <c r="B16" s="49">
        <v>55521</v>
      </c>
      <c r="C16" s="49">
        <v>58597</v>
      </c>
      <c r="D16" s="49">
        <v>69227</v>
      </c>
      <c r="E16" s="49">
        <v>60421</v>
      </c>
      <c r="F16" s="49">
        <v>66422</v>
      </c>
    </row>
    <row r="17" spans="1:6" x14ac:dyDescent="0.3">
      <c r="A17" s="12" t="s">
        <v>47</v>
      </c>
      <c r="B17" s="12">
        <v>45808</v>
      </c>
      <c r="C17" s="12">
        <v>51089</v>
      </c>
      <c r="D17" s="12">
        <v>57594</v>
      </c>
      <c r="E17" s="12">
        <v>62941</v>
      </c>
      <c r="F17" s="19">
        <v>63371</v>
      </c>
    </row>
    <row r="18" spans="1:6" x14ac:dyDescent="0.3">
      <c r="A18" s="33" t="s">
        <v>134</v>
      </c>
      <c r="B18" s="49">
        <v>20206</v>
      </c>
      <c r="C18" s="49">
        <v>24368</v>
      </c>
      <c r="D18" s="49">
        <v>23619</v>
      </c>
      <c r="E18" s="49">
        <v>25740</v>
      </c>
      <c r="F18" s="49">
        <v>28169</v>
      </c>
    </row>
    <row r="19" spans="1:6" x14ac:dyDescent="0.3">
      <c r="A19" s="12" t="s">
        <v>135</v>
      </c>
      <c r="B19" s="12">
        <v>7613</v>
      </c>
      <c r="C19" s="12">
        <v>9191</v>
      </c>
      <c r="D19" s="12">
        <v>8521</v>
      </c>
      <c r="E19" s="12">
        <v>10183</v>
      </c>
      <c r="F19" s="19">
        <v>9194</v>
      </c>
    </row>
    <row r="20" spans="1:6" x14ac:dyDescent="0.3">
      <c r="A20" s="33" t="s">
        <v>136</v>
      </c>
      <c r="B20" s="49">
        <v>6054</v>
      </c>
      <c r="C20" s="49">
        <v>6194</v>
      </c>
      <c r="D20" s="49">
        <v>5444</v>
      </c>
      <c r="E20" s="49">
        <v>6362</v>
      </c>
      <c r="F20" s="49">
        <v>7540</v>
      </c>
    </row>
    <row r="21" spans="1:6" x14ac:dyDescent="0.3">
      <c r="A21" s="12" t="s">
        <v>137</v>
      </c>
      <c r="B21" s="12">
        <v>1151</v>
      </c>
      <c r="C21" s="12">
        <v>2525</v>
      </c>
      <c r="D21" s="12">
        <v>2564</v>
      </c>
      <c r="E21" s="12">
        <v>2206</v>
      </c>
      <c r="F21" s="12">
        <v>2416</v>
      </c>
    </row>
    <row r="22" spans="1:6" x14ac:dyDescent="0.3">
      <c r="A22" s="33" t="s">
        <v>138</v>
      </c>
      <c r="B22" s="49">
        <f>B23-SUM(B11:B21)</f>
        <v>28655</v>
      </c>
      <c r="C22" s="49">
        <f t="shared" ref="C22:F22" si="0">C23-SUM(C11:C21)</f>
        <v>34611</v>
      </c>
      <c r="D22" s="49">
        <f t="shared" si="0"/>
        <v>35650</v>
      </c>
      <c r="E22" s="49">
        <f t="shared" si="0"/>
        <v>38694</v>
      </c>
      <c r="F22" s="49">
        <f t="shared" si="0"/>
        <v>40949</v>
      </c>
    </row>
    <row r="23" spans="1:6" x14ac:dyDescent="0.3">
      <c r="A23" s="41" t="s">
        <v>77</v>
      </c>
      <c r="B23" s="12">
        <v>447608</v>
      </c>
      <c r="C23" s="12">
        <v>546940</v>
      </c>
      <c r="D23" s="12">
        <v>686486</v>
      </c>
      <c r="E23" s="12">
        <v>736272</v>
      </c>
      <c r="F23" s="12">
        <v>815268</v>
      </c>
    </row>
    <row r="24" spans="1:6" x14ac:dyDescent="0.3">
      <c r="A24" s="27" t="s">
        <v>139</v>
      </c>
      <c r="B24" s="28"/>
      <c r="C24" s="28"/>
      <c r="D24" s="28"/>
      <c r="E24" s="28"/>
      <c r="F24" s="29"/>
    </row>
    <row r="25" spans="1:6" x14ac:dyDescent="0.3">
      <c r="A25" s="47" t="s">
        <v>140</v>
      </c>
      <c r="B25" s="48"/>
      <c r="C25" s="48"/>
      <c r="D25" s="48"/>
      <c r="E25" s="48"/>
      <c r="F25" s="48"/>
    </row>
    <row r="28" spans="1:6" ht="18" thickBot="1" x14ac:dyDescent="0.4">
      <c r="A28" s="25" t="s">
        <v>141</v>
      </c>
    </row>
    <row r="29" spans="1:6" ht="15" thickTop="1" x14ac:dyDescent="0.3">
      <c r="A29" t="s">
        <v>142</v>
      </c>
    </row>
    <row r="30" spans="1:6" x14ac:dyDescent="0.3">
      <c r="A30" s="21" t="s">
        <v>128</v>
      </c>
      <c r="B30" s="22" t="s">
        <v>89</v>
      </c>
      <c r="C30" s="22" t="s">
        <v>90</v>
      </c>
      <c r="D30" s="22" t="s">
        <v>91</v>
      </c>
      <c r="E30" s="23" t="s">
        <v>92</v>
      </c>
      <c r="F30" s="23" t="s">
        <v>129</v>
      </c>
    </row>
    <row r="31" spans="1:6" x14ac:dyDescent="0.3">
      <c r="A31" s="12" t="str">
        <f t="shared" ref="A31:A43" si="1">A11</f>
        <v>Travel and passenger fares</v>
      </c>
      <c r="B31" s="43">
        <f t="shared" ref="B31:F43" si="2">IFERROR(B11/B$23*100, "n.c.")</f>
        <v>10.672284677664384</v>
      </c>
      <c r="C31" s="43">
        <f t="shared" si="2"/>
        <v>14.109957216513694</v>
      </c>
      <c r="D31" s="43">
        <f t="shared" si="2"/>
        <v>24.264588061519099</v>
      </c>
      <c r="E31" s="43">
        <f t="shared" si="2"/>
        <v>30.434268857161484</v>
      </c>
      <c r="F31" s="43">
        <f t="shared" si="2"/>
        <v>30.704504531025378</v>
      </c>
    </row>
    <row r="32" spans="1:6" x14ac:dyDescent="0.3">
      <c r="A32" s="13" t="str">
        <f t="shared" si="1"/>
        <v>Professional, technical, and related services</v>
      </c>
      <c r="B32" s="44">
        <f t="shared" si="2"/>
        <v>15.154108058837195</v>
      </c>
      <c r="C32" s="44">
        <f t="shared" si="2"/>
        <v>14.193878670420887</v>
      </c>
      <c r="D32" s="44">
        <f t="shared" si="2"/>
        <v>12.324067788709456</v>
      </c>
      <c r="E32" s="44">
        <f t="shared" si="2"/>
        <v>12.34801812373688</v>
      </c>
      <c r="F32" s="44">
        <f t="shared" si="2"/>
        <v>12.256828429424434</v>
      </c>
    </row>
    <row r="33" spans="1:6" x14ac:dyDescent="0.3">
      <c r="A33" s="12" t="str">
        <f t="shared" si="1"/>
        <v xml:space="preserve">Insurance </v>
      </c>
      <c r="B33" s="43">
        <f t="shared" si="2"/>
        <v>12.918893317366981</v>
      </c>
      <c r="C33" s="43">
        <f t="shared" si="2"/>
        <v>10.942699382016309</v>
      </c>
      <c r="D33" s="43">
        <f t="shared" si="2"/>
        <v>9.0870025026001979</v>
      </c>
      <c r="E33" s="43">
        <f t="shared" si="2"/>
        <v>9.9827237759958276</v>
      </c>
      <c r="F33" s="43">
        <f t="shared" si="2"/>
        <v>11.669046252275326</v>
      </c>
    </row>
    <row r="34" spans="1:6" x14ac:dyDescent="0.3">
      <c r="A34" s="13" t="str">
        <f t="shared" si="1"/>
        <v>Air and sea transport</v>
      </c>
      <c r="B34" s="44">
        <f t="shared" si="2"/>
        <v>12.519883469464352</v>
      </c>
      <c r="C34" s="44">
        <f t="shared" si="2"/>
        <v>15.526383149888471</v>
      </c>
      <c r="D34" s="44">
        <f t="shared" si="2"/>
        <v>15.517723595237193</v>
      </c>
      <c r="E34" s="44">
        <f t="shared" si="2"/>
        <v>9.9745746137297093</v>
      </c>
      <c r="F34" s="44">
        <f t="shared" si="2"/>
        <v>9.7190126436950806</v>
      </c>
    </row>
    <row r="35" spans="1:6" x14ac:dyDescent="0.3">
      <c r="A35" s="12" t="str">
        <f t="shared" si="1"/>
        <v>Computer services</v>
      </c>
      <c r="B35" s="43">
        <f t="shared" si="2"/>
        <v>11.870431270218585</v>
      </c>
      <c r="C35" s="43">
        <f t="shared" si="2"/>
        <v>11.11456466888507</v>
      </c>
      <c r="D35" s="43">
        <f t="shared" si="2"/>
        <v>9.291230993785744</v>
      </c>
      <c r="E35" s="43">
        <f t="shared" si="2"/>
        <v>9.2073309863746005</v>
      </c>
      <c r="F35" s="43">
        <f t="shared" si="2"/>
        <v>8.90345260699549</v>
      </c>
    </row>
    <row r="36" spans="1:6" x14ac:dyDescent="0.3">
      <c r="A36" s="13" t="str">
        <f t="shared" si="1"/>
        <v>Research and development</v>
      </c>
      <c r="B36" s="44">
        <f t="shared" si="2"/>
        <v>12.403933799217173</v>
      </c>
      <c r="C36" s="44">
        <f t="shared" si="2"/>
        <v>10.713606611328482</v>
      </c>
      <c r="D36" s="44">
        <f t="shared" si="2"/>
        <v>10.08425517781863</v>
      </c>
      <c r="E36" s="44">
        <f t="shared" si="2"/>
        <v>8.206342221352978</v>
      </c>
      <c r="F36" s="44">
        <f t="shared" si="2"/>
        <v>8.1472595514603778</v>
      </c>
    </row>
    <row r="37" spans="1:6" x14ac:dyDescent="0.3">
      <c r="A37" s="12" t="str">
        <f t="shared" si="1"/>
        <v>Financial</v>
      </c>
      <c r="B37" s="43">
        <f t="shared" si="2"/>
        <v>10.233954710371576</v>
      </c>
      <c r="C37" s="43">
        <f t="shared" si="2"/>
        <v>9.340878341317147</v>
      </c>
      <c r="D37" s="43">
        <f t="shared" si="2"/>
        <v>8.389683110799055</v>
      </c>
      <c r="E37" s="43">
        <f t="shared" si="2"/>
        <v>8.5486070365299778</v>
      </c>
      <c r="F37" s="43">
        <f t="shared" si="2"/>
        <v>7.7730267838305931</v>
      </c>
    </row>
    <row r="38" spans="1:6" x14ac:dyDescent="0.3">
      <c r="A38" s="13" t="str">
        <f t="shared" si="1"/>
        <v>Audiovisual services</v>
      </c>
      <c r="B38" s="44">
        <f t="shared" si="2"/>
        <v>4.5142177977158582</v>
      </c>
      <c r="C38" s="44">
        <f t="shared" si="2"/>
        <v>4.4553333089552787</v>
      </c>
      <c r="D38" s="44">
        <f t="shared" si="2"/>
        <v>3.4405654303219584</v>
      </c>
      <c r="E38" s="44">
        <f t="shared" si="2"/>
        <v>3.4959906121650697</v>
      </c>
      <c r="F38" s="44">
        <f t="shared" si="2"/>
        <v>3.4551828355829004</v>
      </c>
    </row>
    <row r="39" spans="1:6" x14ac:dyDescent="0.3">
      <c r="A39" s="12" t="str">
        <f t="shared" si="1"/>
        <v>Telecommunications and information</v>
      </c>
      <c r="B39" s="43">
        <f t="shared" si="2"/>
        <v>1.7008185733945775</v>
      </c>
      <c r="C39" s="43">
        <f t="shared" si="2"/>
        <v>1.6804402676710426</v>
      </c>
      <c r="D39" s="43">
        <f t="shared" si="2"/>
        <v>1.2412489111212757</v>
      </c>
      <c r="E39" s="43">
        <f t="shared" si="2"/>
        <v>1.3830486559315036</v>
      </c>
      <c r="F39" s="43">
        <f t="shared" si="2"/>
        <v>1.1277273240210581</v>
      </c>
    </row>
    <row r="40" spans="1:6" x14ac:dyDescent="0.3">
      <c r="A40" s="13" t="str">
        <f t="shared" si="1"/>
        <v>Maintenance and repair</v>
      </c>
      <c r="B40" s="44">
        <f t="shared" si="2"/>
        <v>1.352522743114511</v>
      </c>
      <c r="C40" s="44">
        <f t="shared" si="2"/>
        <v>1.1324825392181956</v>
      </c>
      <c r="D40" s="44">
        <f t="shared" si="2"/>
        <v>0.79302418403288633</v>
      </c>
      <c r="E40" s="44">
        <f t="shared" si="2"/>
        <v>0.86408283895082261</v>
      </c>
      <c r="F40" s="44">
        <f t="shared" si="2"/>
        <v>0.92484925202510093</v>
      </c>
    </row>
    <row r="41" spans="1:6" x14ac:dyDescent="0.3">
      <c r="A41" s="12" t="str">
        <f t="shared" si="1"/>
        <v>Construction</v>
      </c>
      <c r="B41" s="43">
        <f t="shared" si="2"/>
        <v>0.25714464442101126</v>
      </c>
      <c r="C41" s="43">
        <f t="shared" si="2"/>
        <v>0.46165941419534134</v>
      </c>
      <c r="D41" s="43">
        <f t="shared" si="2"/>
        <v>0.37349632767456292</v>
      </c>
      <c r="E41" s="43">
        <f t="shared" si="2"/>
        <v>0.29961753265097685</v>
      </c>
      <c r="F41" s="43">
        <f t="shared" si="2"/>
        <v>0.29634426961440902</v>
      </c>
    </row>
    <row r="42" spans="1:6" x14ac:dyDescent="0.3">
      <c r="A42" s="13" t="str">
        <f t="shared" si="1"/>
        <v>All other services</v>
      </c>
      <c r="B42" s="44">
        <f t="shared" si="2"/>
        <v>6.4018069382137943</v>
      </c>
      <c r="C42" s="44">
        <f t="shared" si="2"/>
        <v>6.3281164295900831</v>
      </c>
      <c r="D42" s="44">
        <f t="shared" si="2"/>
        <v>5.1931139163799402</v>
      </c>
      <c r="E42" s="44">
        <f t="shared" si="2"/>
        <v>5.2553947454201708</v>
      </c>
      <c r="F42" s="44">
        <f t="shared" si="2"/>
        <v>5.0227655200498491</v>
      </c>
    </row>
    <row r="43" spans="1:6" x14ac:dyDescent="0.3">
      <c r="A43" s="41" t="str">
        <f t="shared" si="1"/>
        <v>Total</v>
      </c>
      <c r="B43" s="43">
        <f t="shared" si="2"/>
        <v>100</v>
      </c>
      <c r="C43" s="43">
        <f t="shared" si="2"/>
        <v>100</v>
      </c>
      <c r="D43" s="43">
        <f t="shared" si="2"/>
        <v>100</v>
      </c>
      <c r="E43" s="43">
        <f t="shared" si="2"/>
        <v>100</v>
      </c>
      <c r="F43" s="43">
        <f t="shared" si="2"/>
        <v>100</v>
      </c>
    </row>
    <row r="44" spans="1:6" x14ac:dyDescent="0.3">
      <c r="A44" s="27" t="s">
        <v>139</v>
      </c>
      <c r="B44" s="45"/>
      <c r="C44" s="45"/>
      <c r="D44" s="45"/>
      <c r="E44" s="45"/>
      <c r="F44" s="46"/>
    </row>
    <row r="45" spans="1:6" x14ac:dyDescent="0.3">
      <c r="A45" s="47" t="s">
        <v>140</v>
      </c>
    </row>
    <row r="46" spans="1:6" x14ac:dyDescent="0.3">
      <c r="A46" s="47"/>
    </row>
    <row r="48" spans="1:6" ht="18" thickBot="1" x14ac:dyDescent="0.4">
      <c r="A48" s="25" t="s">
        <v>143</v>
      </c>
    </row>
    <row r="49" spans="1:6" ht="15" thickTop="1" x14ac:dyDescent="0.3">
      <c r="A49" t="s">
        <v>127</v>
      </c>
    </row>
    <row r="50" spans="1:6" x14ac:dyDescent="0.3">
      <c r="A50" s="21" t="s">
        <v>128</v>
      </c>
      <c r="B50" s="22" t="s">
        <v>144</v>
      </c>
      <c r="C50" s="22" t="s">
        <v>145</v>
      </c>
      <c r="D50" s="22" t="s">
        <v>146</v>
      </c>
      <c r="E50" s="22" t="s">
        <v>147</v>
      </c>
      <c r="F50" s="23" t="s">
        <v>148</v>
      </c>
    </row>
    <row r="51" spans="1:6" x14ac:dyDescent="0.3">
      <c r="A51" s="13" t="str">
        <f t="shared" ref="A51:A63" si="3">A31</f>
        <v>Travel and passenger fares</v>
      </c>
      <c r="B51" s="13">
        <f t="shared" ref="B51:E63" si="4">IFERROR(C11-B11,"n.c.")</f>
        <v>29403</v>
      </c>
      <c r="C51" s="13">
        <f t="shared" si="4"/>
        <v>89400</v>
      </c>
      <c r="D51" s="13">
        <f t="shared" si="4"/>
        <v>57506</v>
      </c>
      <c r="E51" s="13">
        <f t="shared" si="4"/>
        <v>26245</v>
      </c>
      <c r="F51" s="20">
        <f t="shared" ref="F51:F63" si="5">IFERROR(F11-B11,"n.c.")</f>
        <v>202554</v>
      </c>
    </row>
    <row r="52" spans="1:6" x14ac:dyDescent="0.3">
      <c r="A52" s="13" t="str">
        <f t="shared" si="3"/>
        <v>Professional, technical, and related services</v>
      </c>
      <c r="B52" s="13">
        <f t="shared" si="4"/>
        <v>9801</v>
      </c>
      <c r="C52" s="13">
        <f t="shared" si="4"/>
        <v>6971</v>
      </c>
      <c r="D52" s="13">
        <f t="shared" si="4"/>
        <v>6312</v>
      </c>
      <c r="E52" s="13">
        <f t="shared" si="4"/>
        <v>9011</v>
      </c>
      <c r="F52" s="20">
        <f t="shared" si="5"/>
        <v>32095</v>
      </c>
    </row>
    <row r="53" spans="1:6" x14ac:dyDescent="0.3">
      <c r="A53" s="13" t="str">
        <f t="shared" si="3"/>
        <v xml:space="preserve">Insurance </v>
      </c>
      <c r="B53" s="13">
        <f t="shared" si="4"/>
        <v>2024</v>
      </c>
      <c r="C53" s="13">
        <f t="shared" si="4"/>
        <v>2531</v>
      </c>
      <c r="D53" s="13">
        <f t="shared" si="4"/>
        <v>11119</v>
      </c>
      <c r="E53" s="13">
        <f t="shared" si="4"/>
        <v>21634</v>
      </c>
      <c r="F53" s="20">
        <f t="shared" si="5"/>
        <v>37308</v>
      </c>
    </row>
    <row r="54" spans="1:6" x14ac:dyDescent="0.3">
      <c r="A54" s="13" t="str">
        <f t="shared" si="3"/>
        <v>Air and sea transport</v>
      </c>
      <c r="B54" s="13">
        <f t="shared" si="4"/>
        <v>28880</v>
      </c>
      <c r="C54" s="13">
        <f t="shared" si="4"/>
        <v>21607</v>
      </c>
      <c r="D54" s="13">
        <f t="shared" si="4"/>
        <v>-33087</v>
      </c>
      <c r="E54" s="13">
        <f t="shared" si="4"/>
        <v>5796</v>
      </c>
      <c r="F54" s="20">
        <f t="shared" si="5"/>
        <v>23196</v>
      </c>
    </row>
    <row r="55" spans="1:6" x14ac:dyDescent="0.3">
      <c r="A55" s="13" t="str">
        <f t="shared" si="3"/>
        <v>Computer services</v>
      </c>
      <c r="B55" s="13">
        <f t="shared" si="4"/>
        <v>7657</v>
      </c>
      <c r="C55" s="13">
        <f t="shared" si="4"/>
        <v>2993</v>
      </c>
      <c r="D55" s="13">
        <f t="shared" si="4"/>
        <v>4008</v>
      </c>
      <c r="E55" s="13">
        <f t="shared" si="4"/>
        <v>4796</v>
      </c>
      <c r="F55" s="20">
        <f t="shared" si="5"/>
        <v>19454</v>
      </c>
    </row>
    <row r="56" spans="1:6" x14ac:dyDescent="0.3">
      <c r="A56" s="13" t="str">
        <f t="shared" si="3"/>
        <v>Research and development</v>
      </c>
      <c r="B56" s="13">
        <f t="shared" si="4"/>
        <v>3076</v>
      </c>
      <c r="C56" s="13">
        <f t="shared" si="4"/>
        <v>10630</v>
      </c>
      <c r="D56" s="13">
        <f t="shared" si="4"/>
        <v>-8806</v>
      </c>
      <c r="E56" s="13">
        <f t="shared" si="4"/>
        <v>6001</v>
      </c>
      <c r="F56" s="20">
        <f t="shared" si="5"/>
        <v>10901</v>
      </c>
    </row>
    <row r="57" spans="1:6" x14ac:dyDescent="0.3">
      <c r="A57" s="13" t="str">
        <f t="shared" si="3"/>
        <v>Financial</v>
      </c>
      <c r="B57" s="13">
        <f t="shared" si="4"/>
        <v>5281</v>
      </c>
      <c r="C57" s="13">
        <f t="shared" si="4"/>
        <v>6505</v>
      </c>
      <c r="D57" s="13">
        <f t="shared" si="4"/>
        <v>5347</v>
      </c>
      <c r="E57" s="13">
        <f t="shared" si="4"/>
        <v>430</v>
      </c>
      <c r="F57" s="20">
        <f t="shared" si="5"/>
        <v>17563</v>
      </c>
    </row>
    <row r="58" spans="1:6" x14ac:dyDescent="0.3">
      <c r="A58" s="13" t="str">
        <f t="shared" si="3"/>
        <v>Audiovisual services</v>
      </c>
      <c r="B58" s="13">
        <f t="shared" si="4"/>
        <v>4162</v>
      </c>
      <c r="C58" s="13">
        <f t="shared" si="4"/>
        <v>-749</v>
      </c>
      <c r="D58" s="13">
        <f t="shared" si="4"/>
        <v>2121</v>
      </c>
      <c r="E58" s="13">
        <f t="shared" si="4"/>
        <v>2429</v>
      </c>
      <c r="F58" s="20">
        <f t="shared" si="5"/>
        <v>7963</v>
      </c>
    </row>
    <row r="59" spans="1:6" x14ac:dyDescent="0.3">
      <c r="A59" s="13" t="str">
        <f t="shared" si="3"/>
        <v>Telecommunications and information</v>
      </c>
      <c r="B59" s="13">
        <f t="shared" si="4"/>
        <v>1578</v>
      </c>
      <c r="C59" s="13">
        <f t="shared" si="4"/>
        <v>-670</v>
      </c>
      <c r="D59" s="13">
        <f t="shared" si="4"/>
        <v>1662</v>
      </c>
      <c r="E59" s="13">
        <f t="shared" si="4"/>
        <v>-989</v>
      </c>
      <c r="F59" s="20">
        <f t="shared" si="5"/>
        <v>1581</v>
      </c>
    </row>
    <row r="60" spans="1:6" x14ac:dyDescent="0.3">
      <c r="A60" s="13" t="str">
        <f t="shared" si="3"/>
        <v>Maintenance and repair</v>
      </c>
      <c r="B60" s="13">
        <f t="shared" si="4"/>
        <v>140</v>
      </c>
      <c r="C60" s="13">
        <f t="shared" si="4"/>
        <v>-750</v>
      </c>
      <c r="D60" s="13">
        <f t="shared" si="4"/>
        <v>918</v>
      </c>
      <c r="E60" s="13">
        <f t="shared" si="4"/>
        <v>1178</v>
      </c>
      <c r="F60" s="20">
        <f t="shared" si="5"/>
        <v>1486</v>
      </c>
    </row>
    <row r="61" spans="1:6" x14ac:dyDescent="0.3">
      <c r="A61" s="13" t="str">
        <f t="shared" si="3"/>
        <v>Construction</v>
      </c>
      <c r="B61" s="13">
        <f t="shared" si="4"/>
        <v>1374</v>
      </c>
      <c r="C61" s="13">
        <f t="shared" si="4"/>
        <v>39</v>
      </c>
      <c r="D61" s="13">
        <f t="shared" si="4"/>
        <v>-358</v>
      </c>
      <c r="E61" s="13">
        <f t="shared" si="4"/>
        <v>210</v>
      </c>
      <c r="F61" s="20">
        <f t="shared" si="5"/>
        <v>1265</v>
      </c>
    </row>
    <row r="62" spans="1:6" x14ac:dyDescent="0.3">
      <c r="A62" s="13" t="str">
        <f t="shared" si="3"/>
        <v>All other services</v>
      </c>
      <c r="B62" s="13">
        <f t="shared" si="4"/>
        <v>5956</v>
      </c>
      <c r="C62" s="13">
        <f t="shared" si="4"/>
        <v>1039</v>
      </c>
      <c r="D62" s="13">
        <f t="shared" si="4"/>
        <v>3044</v>
      </c>
      <c r="E62" s="13">
        <f t="shared" si="4"/>
        <v>2255</v>
      </c>
      <c r="F62" s="20">
        <f t="shared" si="5"/>
        <v>12294</v>
      </c>
    </row>
    <row r="63" spans="1:6" x14ac:dyDescent="0.3">
      <c r="A63" s="72" t="str">
        <f t="shared" si="3"/>
        <v>Total</v>
      </c>
      <c r="B63" s="13">
        <f t="shared" si="4"/>
        <v>99332</v>
      </c>
      <c r="C63" s="13">
        <f t="shared" si="4"/>
        <v>139546</v>
      </c>
      <c r="D63" s="13">
        <f t="shared" si="4"/>
        <v>49786</v>
      </c>
      <c r="E63" s="13">
        <f t="shared" si="4"/>
        <v>78996</v>
      </c>
      <c r="F63" s="20">
        <f t="shared" si="5"/>
        <v>367660</v>
      </c>
    </row>
    <row r="64" spans="1:6" x14ac:dyDescent="0.3">
      <c r="A64" s="47" t="s">
        <v>149</v>
      </c>
      <c r="B64" s="48"/>
      <c r="C64" s="48"/>
      <c r="D64" s="48"/>
      <c r="E64" s="48"/>
      <c r="F64" s="48"/>
    </row>
    <row r="65" spans="1:6" x14ac:dyDescent="0.3">
      <c r="A65" s="47" t="s">
        <v>140</v>
      </c>
      <c r="B65" s="48"/>
      <c r="C65" s="48"/>
      <c r="D65" s="48"/>
      <c r="E65" s="48"/>
      <c r="F65" s="48"/>
    </row>
    <row r="68" spans="1:6" ht="18" thickBot="1" x14ac:dyDescent="0.4">
      <c r="A68" s="25" t="s">
        <v>150</v>
      </c>
    </row>
    <row r="69" spans="1:6" ht="15" thickTop="1" x14ac:dyDescent="0.3">
      <c r="A69" t="s">
        <v>142</v>
      </c>
    </row>
    <row r="70" spans="1:6" x14ac:dyDescent="0.3">
      <c r="A70" s="21" t="s">
        <v>128</v>
      </c>
      <c r="B70" s="22" t="s">
        <v>144</v>
      </c>
      <c r="C70" s="22" t="s">
        <v>145</v>
      </c>
      <c r="D70" s="22" t="s">
        <v>146</v>
      </c>
      <c r="E70" s="22" t="s">
        <v>147</v>
      </c>
      <c r="F70" s="23" t="s">
        <v>148</v>
      </c>
    </row>
    <row r="71" spans="1:6" x14ac:dyDescent="0.3">
      <c r="A71" s="12" t="str">
        <f t="shared" ref="A71:A83" si="6">A51</f>
        <v>Travel and passenger fares</v>
      </c>
      <c r="B71" s="44">
        <f t="shared" ref="B71:E83" si="7">IFERROR((C11-B11)/B11*100,"n.c.")</f>
        <v>61.551182750680347</v>
      </c>
      <c r="C71" s="44">
        <f t="shared" si="7"/>
        <v>115.84362406541149</v>
      </c>
      <c r="D71" s="44">
        <f t="shared" si="7"/>
        <v>34.523001927083016</v>
      </c>
      <c r="E71" s="44">
        <f t="shared" si="7"/>
        <v>11.712387149175067</v>
      </c>
      <c r="F71" s="44">
        <f t="shared" ref="F71:F83" si="8">IFERROR((F11-B11)/B11*100,"n.c.")</f>
        <v>424.0192589491312</v>
      </c>
    </row>
    <row r="72" spans="1:6" x14ac:dyDescent="0.3">
      <c r="A72" s="13" t="str">
        <f t="shared" si="6"/>
        <v>Professional, technical, and related services</v>
      </c>
      <c r="B72" s="44">
        <f t="shared" si="7"/>
        <v>14.449145670858456</v>
      </c>
      <c r="C72" s="44">
        <f t="shared" si="7"/>
        <v>8.9795445177246496</v>
      </c>
      <c r="D72" s="44">
        <f t="shared" si="7"/>
        <v>7.4607283429665623</v>
      </c>
      <c r="E72" s="44">
        <f t="shared" si="7"/>
        <v>9.9114557553759006</v>
      </c>
      <c r="F72" s="44">
        <f t="shared" si="8"/>
        <v>47.316123896153677</v>
      </c>
    </row>
    <row r="73" spans="1:6" x14ac:dyDescent="0.3">
      <c r="A73" s="12" t="str">
        <f t="shared" si="6"/>
        <v xml:space="preserve">Insurance </v>
      </c>
      <c r="B73" s="44">
        <f t="shared" si="7"/>
        <v>3.5001556393317883</v>
      </c>
      <c r="C73" s="44">
        <f t="shared" si="7"/>
        <v>4.2289055973266505</v>
      </c>
      <c r="D73" s="44">
        <f t="shared" si="7"/>
        <v>17.824337538673635</v>
      </c>
      <c r="E73" s="44">
        <f t="shared" si="7"/>
        <v>29.434013605442178</v>
      </c>
      <c r="F73" s="44">
        <f t="shared" si="8"/>
        <v>64.517691004046611</v>
      </c>
    </row>
    <row r="74" spans="1:6" x14ac:dyDescent="0.3">
      <c r="A74" s="13" t="str">
        <f t="shared" si="6"/>
        <v>Air and sea transport</v>
      </c>
      <c r="B74" s="44">
        <f t="shared" si="7"/>
        <v>51.534618129907209</v>
      </c>
      <c r="C74" s="44">
        <f t="shared" si="7"/>
        <v>25.443947244465381</v>
      </c>
      <c r="D74" s="44">
        <f t="shared" si="7"/>
        <v>-31.059731335717704</v>
      </c>
      <c r="E74" s="44">
        <f t="shared" si="7"/>
        <v>7.8921568627450975</v>
      </c>
      <c r="F74" s="44">
        <f t="shared" si="8"/>
        <v>41.391862955032124</v>
      </c>
    </row>
    <row r="75" spans="1:6" x14ac:dyDescent="0.3">
      <c r="A75" s="12" t="str">
        <f t="shared" si="6"/>
        <v>Computer services</v>
      </c>
      <c r="B75" s="44">
        <f t="shared" si="7"/>
        <v>14.411006342574295</v>
      </c>
      <c r="C75" s="44">
        <f t="shared" si="7"/>
        <v>4.9235071557822012</v>
      </c>
      <c r="D75" s="44">
        <f t="shared" si="7"/>
        <v>6.2838060298198579</v>
      </c>
      <c r="E75" s="44">
        <f t="shared" si="7"/>
        <v>7.0746854302193505</v>
      </c>
      <c r="F75" s="44">
        <f t="shared" si="8"/>
        <v>36.613780513052149</v>
      </c>
    </row>
    <row r="76" spans="1:6" x14ac:dyDescent="0.3">
      <c r="A76" s="13" t="str">
        <f t="shared" si="6"/>
        <v>Research and development</v>
      </c>
      <c r="B76" s="44">
        <f t="shared" si="7"/>
        <v>5.5402460330325463</v>
      </c>
      <c r="C76" s="44">
        <f t="shared" si="7"/>
        <v>18.140860453606841</v>
      </c>
      <c r="D76" s="44">
        <f t="shared" si="7"/>
        <v>-12.720470336718332</v>
      </c>
      <c r="E76" s="44">
        <f t="shared" si="7"/>
        <v>9.9319772926631469</v>
      </c>
      <c r="F76" s="44">
        <f t="shared" si="8"/>
        <v>19.634012355685236</v>
      </c>
    </row>
    <row r="77" spans="1:6" x14ac:dyDescent="0.3">
      <c r="A77" s="12" t="str">
        <f t="shared" si="6"/>
        <v>Financial</v>
      </c>
      <c r="B77" s="44">
        <f t="shared" si="7"/>
        <v>11.528553964373035</v>
      </c>
      <c r="C77" s="44">
        <f t="shared" si="7"/>
        <v>12.73268218207442</v>
      </c>
      <c r="D77" s="44">
        <f t="shared" si="7"/>
        <v>9.2839531895683578</v>
      </c>
      <c r="E77" s="44">
        <f t="shared" si="7"/>
        <v>0.68317948554995955</v>
      </c>
      <c r="F77" s="44">
        <f t="shared" si="8"/>
        <v>38.340464547677264</v>
      </c>
    </row>
    <row r="78" spans="1:6" x14ac:dyDescent="0.3">
      <c r="A78" s="13" t="str">
        <f t="shared" si="6"/>
        <v>Audiovisual services</v>
      </c>
      <c r="B78" s="44">
        <f t="shared" si="7"/>
        <v>20.59784222508166</v>
      </c>
      <c r="C78" s="44">
        <f t="shared" si="7"/>
        <v>-3.0737032173342089</v>
      </c>
      <c r="D78" s="44">
        <f t="shared" si="7"/>
        <v>8.980058427537152</v>
      </c>
      <c r="E78" s="44">
        <f t="shared" si="7"/>
        <v>9.4366744366744371</v>
      </c>
      <c r="F78" s="44">
        <f t="shared" si="8"/>
        <v>39.409086409977235</v>
      </c>
    </row>
    <row r="79" spans="1:6" x14ac:dyDescent="0.3">
      <c r="A79" s="12" t="str">
        <f t="shared" si="6"/>
        <v>Telecommunications and information</v>
      </c>
      <c r="B79" s="44">
        <f t="shared" si="7"/>
        <v>20.727702613949823</v>
      </c>
      <c r="C79" s="44">
        <f t="shared" si="7"/>
        <v>-7.2897399630072899</v>
      </c>
      <c r="D79" s="44">
        <f t="shared" si="7"/>
        <v>19.504752963267222</v>
      </c>
      <c r="E79" s="44">
        <f t="shared" si="7"/>
        <v>-9.7122655406068947</v>
      </c>
      <c r="F79" s="44">
        <f t="shared" si="8"/>
        <v>20.767108892683567</v>
      </c>
    </row>
    <row r="80" spans="1:6" x14ac:dyDescent="0.3">
      <c r="A80" s="13" t="str">
        <f t="shared" si="6"/>
        <v>Maintenance and repair</v>
      </c>
      <c r="B80" s="44">
        <f t="shared" si="7"/>
        <v>2.3125206475057811</v>
      </c>
      <c r="C80" s="44">
        <f t="shared" si="7"/>
        <v>-12.108492089118501</v>
      </c>
      <c r="D80" s="44">
        <f t="shared" si="7"/>
        <v>16.862601028655398</v>
      </c>
      <c r="E80" s="44">
        <f t="shared" si="7"/>
        <v>18.516189877397046</v>
      </c>
      <c r="F80" s="44">
        <f t="shared" si="8"/>
        <v>24.545754872811365</v>
      </c>
    </row>
    <row r="81" spans="1:11" x14ac:dyDescent="0.3">
      <c r="A81" s="12" t="str">
        <f t="shared" si="6"/>
        <v>Construction</v>
      </c>
      <c r="B81" s="44">
        <f t="shared" si="7"/>
        <v>119.37445699391833</v>
      </c>
      <c r="C81" s="44">
        <f t="shared" si="7"/>
        <v>1.5445544554455446</v>
      </c>
      <c r="D81" s="44">
        <f t="shared" si="7"/>
        <v>-13.962558502340094</v>
      </c>
      <c r="E81" s="44">
        <f t="shared" si="7"/>
        <v>9.5194922937443334</v>
      </c>
      <c r="F81" s="44">
        <f t="shared" si="8"/>
        <v>109.9044309296264</v>
      </c>
    </row>
    <row r="82" spans="1:11" x14ac:dyDescent="0.3">
      <c r="A82" s="13" t="str">
        <f t="shared" si="6"/>
        <v>All other services</v>
      </c>
      <c r="B82" s="44">
        <f t="shared" si="7"/>
        <v>20.785203280404815</v>
      </c>
      <c r="C82" s="44">
        <f t="shared" si="7"/>
        <v>3.0019358007569847</v>
      </c>
      <c r="D82" s="44">
        <f t="shared" si="7"/>
        <v>8.5385694249649369</v>
      </c>
      <c r="E82" s="44">
        <f t="shared" si="7"/>
        <v>5.8277769163177755</v>
      </c>
      <c r="F82" s="44">
        <f t="shared" si="8"/>
        <v>42.903507241319147</v>
      </c>
    </row>
    <row r="83" spans="1:11" x14ac:dyDescent="0.3">
      <c r="A83" s="41" t="str">
        <f t="shared" si="6"/>
        <v>Total</v>
      </c>
      <c r="B83" s="44">
        <f t="shared" si="7"/>
        <v>22.191739200371753</v>
      </c>
      <c r="C83" s="44">
        <f t="shared" si="7"/>
        <v>25.51395034190222</v>
      </c>
      <c r="D83" s="44">
        <f t="shared" si="7"/>
        <v>7.2522964780053778</v>
      </c>
      <c r="E83" s="44">
        <f t="shared" si="7"/>
        <v>10.729187039572331</v>
      </c>
      <c r="F83" s="44">
        <f t="shared" si="8"/>
        <v>82.13883576701042</v>
      </c>
    </row>
    <row r="84" spans="1:11" x14ac:dyDescent="0.3">
      <c r="A84" s="47" t="s">
        <v>149</v>
      </c>
      <c r="B84" s="48"/>
      <c r="C84" s="48"/>
      <c r="D84" s="48"/>
      <c r="E84" s="48"/>
      <c r="F84" s="48"/>
    </row>
    <row r="85" spans="1:11" x14ac:dyDescent="0.3">
      <c r="A85" s="47" t="s">
        <v>140</v>
      </c>
    </row>
    <row r="86" spans="1:11" x14ac:dyDescent="0.3">
      <c r="A86" s="47"/>
    </row>
    <row r="88" spans="1:11" x14ac:dyDescent="0.3">
      <c r="A88" s="15" t="s">
        <v>151</v>
      </c>
      <c r="B88" s="14"/>
      <c r="C88" s="14"/>
      <c r="D88" s="14"/>
      <c r="E88" s="14"/>
      <c r="F88" s="14"/>
      <c r="G88" s="14"/>
      <c r="H88" s="14"/>
      <c r="I88" s="14"/>
      <c r="J88" s="14"/>
      <c r="K88" s="14"/>
    </row>
    <row r="90" spans="1:11" ht="18" thickBot="1" x14ac:dyDescent="0.4">
      <c r="A90" s="25" t="s">
        <v>152</v>
      </c>
    </row>
    <row r="91" spans="1:11" ht="15" thickTop="1" x14ac:dyDescent="0.3">
      <c r="A91" t="s">
        <v>127</v>
      </c>
    </row>
    <row r="92" spans="1:11" x14ac:dyDescent="0.3">
      <c r="A92" s="21" t="s">
        <v>128</v>
      </c>
      <c r="B92" s="22" t="s">
        <v>89</v>
      </c>
      <c r="C92" s="22" t="s">
        <v>90</v>
      </c>
      <c r="D92" s="22" t="s">
        <v>91</v>
      </c>
      <c r="E92" s="23" t="s">
        <v>92</v>
      </c>
      <c r="F92" s="23" t="s">
        <v>129</v>
      </c>
    </row>
    <row r="93" spans="1:11" x14ac:dyDescent="0.3">
      <c r="A93" s="12" t="s">
        <v>130</v>
      </c>
      <c r="B93" s="12">
        <v>84296</v>
      </c>
      <c r="C93" s="12">
        <v>84504</v>
      </c>
      <c r="D93" s="12">
        <v>172283</v>
      </c>
      <c r="E93" s="12">
        <v>226167</v>
      </c>
      <c r="F93" s="19">
        <v>251649</v>
      </c>
    </row>
    <row r="94" spans="1:11" x14ac:dyDescent="0.3">
      <c r="A94" s="13" t="str">
        <f>A74</f>
        <v>Air and sea transport</v>
      </c>
      <c r="B94" s="49">
        <v>150838</v>
      </c>
      <c r="C94" s="49">
        <v>171304</v>
      </c>
      <c r="D94" s="49">
        <v>167025</v>
      </c>
      <c r="E94" s="49">
        <v>175288</v>
      </c>
      <c r="F94" s="49">
        <v>194509</v>
      </c>
    </row>
    <row r="95" spans="1:11" x14ac:dyDescent="0.3">
      <c r="A95" s="12" t="s">
        <v>131</v>
      </c>
      <c r="B95" s="12">
        <v>121057</v>
      </c>
      <c r="C95" s="12">
        <v>136270</v>
      </c>
      <c r="D95" s="12">
        <v>147667</v>
      </c>
      <c r="E95" s="12">
        <v>154911</v>
      </c>
      <c r="F95" s="19">
        <v>172335</v>
      </c>
    </row>
    <row r="96" spans="1:11" x14ac:dyDescent="0.3">
      <c r="A96" s="13" t="str">
        <f>A76</f>
        <v>Research and development</v>
      </c>
      <c r="B96" s="49">
        <v>105331</v>
      </c>
      <c r="C96" s="49">
        <v>122234</v>
      </c>
      <c r="D96" s="49">
        <v>138008</v>
      </c>
      <c r="E96" s="49">
        <v>132042</v>
      </c>
      <c r="F96" s="49">
        <v>142637</v>
      </c>
    </row>
    <row r="97" spans="1:6" x14ac:dyDescent="0.3">
      <c r="A97" s="12" t="s">
        <v>52</v>
      </c>
      <c r="B97" s="12">
        <v>81640</v>
      </c>
      <c r="C97" s="12">
        <v>88487</v>
      </c>
      <c r="D97" s="12">
        <v>94721</v>
      </c>
      <c r="E97" s="12">
        <v>96953</v>
      </c>
      <c r="F97" s="19">
        <v>117266</v>
      </c>
    </row>
    <row r="98" spans="1:6" x14ac:dyDescent="0.3">
      <c r="A98" s="13" t="s">
        <v>55</v>
      </c>
      <c r="B98" s="49">
        <v>40973</v>
      </c>
      <c r="C98" s="49">
        <v>49280</v>
      </c>
      <c r="D98" s="49">
        <v>57960</v>
      </c>
      <c r="E98" s="49">
        <v>55650</v>
      </c>
      <c r="F98" s="49">
        <v>59073</v>
      </c>
    </row>
    <row r="99" spans="1:6" x14ac:dyDescent="0.3">
      <c r="A99" s="12" t="s">
        <v>153</v>
      </c>
      <c r="B99" s="12">
        <v>19880</v>
      </c>
      <c r="C99" s="12">
        <v>18471</v>
      </c>
      <c r="D99" s="12">
        <v>23483</v>
      </c>
      <c r="E99" s="12">
        <v>27823</v>
      </c>
      <c r="F99" s="19">
        <v>35519</v>
      </c>
    </row>
    <row r="100" spans="1:6" x14ac:dyDescent="0.3">
      <c r="A100" s="13" t="s">
        <v>58</v>
      </c>
      <c r="B100" s="49">
        <v>20035</v>
      </c>
      <c r="C100" s="49">
        <v>23027</v>
      </c>
      <c r="D100" s="49">
        <v>23352</v>
      </c>
      <c r="E100" s="49">
        <v>24594</v>
      </c>
      <c r="F100" s="49">
        <v>28165</v>
      </c>
    </row>
    <row r="101" spans="1:6" x14ac:dyDescent="0.3">
      <c r="A101" s="12" t="s">
        <v>134</v>
      </c>
      <c r="B101" s="12">
        <v>18039</v>
      </c>
      <c r="C101" s="12">
        <v>20140</v>
      </c>
      <c r="D101" s="12">
        <v>20770</v>
      </c>
      <c r="E101" s="12">
        <v>24697</v>
      </c>
      <c r="F101" s="19">
        <v>23029</v>
      </c>
    </row>
    <row r="102" spans="1:6" x14ac:dyDescent="0.3">
      <c r="A102" s="13" t="s">
        <v>154</v>
      </c>
      <c r="B102" s="49">
        <v>13347</v>
      </c>
      <c r="C102" s="49">
        <v>12341</v>
      </c>
      <c r="D102" s="49">
        <v>15477</v>
      </c>
      <c r="E102" s="49">
        <v>17228</v>
      </c>
      <c r="F102" s="49">
        <v>18471</v>
      </c>
    </row>
    <row r="103" spans="1:6" x14ac:dyDescent="0.3">
      <c r="A103" s="12" t="s">
        <v>137</v>
      </c>
      <c r="B103" s="12">
        <v>2468</v>
      </c>
      <c r="C103" s="12">
        <v>3097</v>
      </c>
      <c r="D103" s="12">
        <v>2152</v>
      </c>
      <c r="E103" s="12">
        <v>2280</v>
      </c>
      <c r="F103" s="12">
        <v>2491</v>
      </c>
    </row>
    <row r="104" spans="1:6" x14ac:dyDescent="0.3">
      <c r="A104" s="13" t="str">
        <f>A82</f>
        <v>All other services</v>
      </c>
      <c r="B104" s="49">
        <f>B105-SUM(B93:B103)</f>
        <v>59114</v>
      </c>
      <c r="C104" s="49">
        <f t="shared" ref="C104:F104" si="9">C105-SUM(C93:C103)</f>
        <v>66144</v>
      </c>
      <c r="D104" s="49">
        <f t="shared" si="9"/>
        <v>70653</v>
      </c>
      <c r="E104" s="49">
        <f t="shared" si="9"/>
        <v>74552</v>
      </c>
      <c r="F104" s="49">
        <f t="shared" si="9"/>
        <v>76829</v>
      </c>
    </row>
    <row r="105" spans="1:6" x14ac:dyDescent="0.3">
      <c r="A105" s="41" t="str">
        <f>A83</f>
        <v>Total</v>
      </c>
      <c r="B105" s="12">
        <v>717018</v>
      </c>
      <c r="C105" s="12">
        <v>795299</v>
      </c>
      <c r="D105" s="12">
        <v>933551</v>
      </c>
      <c r="E105" s="12">
        <v>1012185</v>
      </c>
      <c r="F105" s="12">
        <v>1121973</v>
      </c>
    </row>
    <row r="106" spans="1:6" x14ac:dyDescent="0.3">
      <c r="A106" s="28" t="s">
        <v>149</v>
      </c>
      <c r="B106" s="28"/>
      <c r="C106" s="28"/>
      <c r="D106" s="28"/>
      <c r="E106" s="28"/>
      <c r="F106" s="28"/>
    </row>
    <row r="107" spans="1:6" x14ac:dyDescent="0.3">
      <c r="A107" s="47" t="s">
        <v>140</v>
      </c>
    </row>
    <row r="108" spans="1:6" x14ac:dyDescent="0.3">
      <c r="A108" s="47"/>
    </row>
    <row r="110" spans="1:6" ht="18" thickBot="1" x14ac:dyDescent="0.4">
      <c r="A110" s="25" t="s">
        <v>155</v>
      </c>
    </row>
    <row r="111" spans="1:6" ht="15" thickTop="1" x14ac:dyDescent="0.3">
      <c r="A111" t="s">
        <v>142</v>
      </c>
    </row>
    <row r="112" spans="1:6" x14ac:dyDescent="0.3">
      <c r="A112" s="21" t="s">
        <v>128</v>
      </c>
      <c r="B112" s="22" t="s">
        <v>89</v>
      </c>
      <c r="C112" s="22" t="s">
        <v>90</v>
      </c>
      <c r="D112" s="22" t="s">
        <v>91</v>
      </c>
      <c r="E112" s="23" t="s">
        <v>92</v>
      </c>
      <c r="F112" s="23" t="s">
        <v>129</v>
      </c>
    </row>
    <row r="113" spans="1:6" x14ac:dyDescent="0.3">
      <c r="A113" s="12" t="str">
        <f t="shared" ref="A113:A125" si="10">A93</f>
        <v>Travel and passenger fares</v>
      </c>
      <c r="B113" s="43">
        <f t="shared" ref="B113:F125" si="11">IFERROR(B93/B$105*100, "n.c.")</f>
        <v>11.756469154191388</v>
      </c>
      <c r="C113" s="43">
        <f t="shared" si="11"/>
        <v>10.625437728451816</v>
      </c>
      <c r="D113" s="43">
        <f t="shared" si="11"/>
        <v>18.454588983354952</v>
      </c>
      <c r="E113" s="43">
        <f t="shared" si="11"/>
        <v>22.344433082885047</v>
      </c>
      <c r="F113" s="43">
        <f t="shared" si="11"/>
        <v>22.429149364556903</v>
      </c>
    </row>
    <row r="114" spans="1:6" x14ac:dyDescent="0.3">
      <c r="A114" s="13" t="str">
        <f t="shared" si="10"/>
        <v>Air and sea transport</v>
      </c>
      <c r="B114" s="44">
        <f t="shared" si="11"/>
        <v>21.036849841984441</v>
      </c>
      <c r="C114" s="44">
        <f t="shared" si="11"/>
        <v>21.539571909432805</v>
      </c>
      <c r="D114" s="44">
        <f t="shared" si="11"/>
        <v>17.891363192798252</v>
      </c>
      <c r="E114" s="44">
        <f t="shared" si="11"/>
        <v>17.31778281638238</v>
      </c>
      <c r="F114" s="44">
        <f t="shared" si="11"/>
        <v>17.336335188101675</v>
      </c>
    </row>
    <row r="115" spans="1:6" x14ac:dyDescent="0.3">
      <c r="A115" s="12" t="str">
        <f t="shared" si="10"/>
        <v>Professional, technical, and related services</v>
      </c>
      <c r="B115" s="43">
        <f t="shared" si="11"/>
        <v>16.883397627395684</v>
      </c>
      <c r="C115" s="43">
        <f t="shared" si="11"/>
        <v>17.134436230901837</v>
      </c>
      <c r="D115" s="43">
        <f t="shared" si="11"/>
        <v>15.817775354533389</v>
      </c>
      <c r="E115" s="43">
        <f t="shared" si="11"/>
        <v>15.304613287096727</v>
      </c>
      <c r="F115" s="43">
        <f t="shared" si="11"/>
        <v>15.359995294004399</v>
      </c>
    </row>
    <row r="116" spans="1:6" x14ac:dyDescent="0.3">
      <c r="A116" s="13" t="str">
        <f t="shared" si="10"/>
        <v>Research and development</v>
      </c>
      <c r="B116" s="44">
        <f t="shared" si="11"/>
        <v>14.690147248744104</v>
      </c>
      <c r="C116" s="44">
        <f t="shared" si="11"/>
        <v>15.369565408733068</v>
      </c>
      <c r="D116" s="44">
        <f t="shared" si="11"/>
        <v>14.783123792915436</v>
      </c>
      <c r="E116" s="44">
        <f t="shared" si="11"/>
        <v>13.045243705449103</v>
      </c>
      <c r="F116" s="44">
        <f t="shared" si="11"/>
        <v>12.713051027074625</v>
      </c>
    </row>
    <row r="117" spans="1:6" x14ac:dyDescent="0.3">
      <c r="A117" s="12" t="str">
        <f t="shared" si="10"/>
        <v>Computer services</v>
      </c>
      <c r="B117" s="43">
        <f t="shared" si="11"/>
        <v>11.386046096471777</v>
      </c>
      <c r="C117" s="43">
        <f t="shared" si="11"/>
        <v>11.126255659821023</v>
      </c>
      <c r="D117" s="43">
        <f t="shared" si="11"/>
        <v>10.146312306451389</v>
      </c>
      <c r="E117" s="43">
        <f t="shared" si="11"/>
        <v>9.5785849424759295</v>
      </c>
      <c r="F117" s="43">
        <f t="shared" si="11"/>
        <v>10.451766664616706</v>
      </c>
    </row>
    <row r="118" spans="1:6" x14ac:dyDescent="0.3">
      <c r="A118" s="13" t="str">
        <f t="shared" si="10"/>
        <v>Air and sea transport services</v>
      </c>
      <c r="B118" s="44">
        <f t="shared" si="11"/>
        <v>5.7143614246783203</v>
      </c>
      <c r="C118" s="44">
        <f t="shared" si="11"/>
        <v>6.19641166404082</v>
      </c>
      <c r="D118" s="44">
        <f t="shared" si="11"/>
        <v>6.208552076962051</v>
      </c>
      <c r="E118" s="44">
        <f t="shared" si="11"/>
        <v>5.4980067872967888</v>
      </c>
      <c r="F118" s="44">
        <f t="shared" si="11"/>
        <v>5.2650999622985575</v>
      </c>
    </row>
    <row r="119" spans="1:6" x14ac:dyDescent="0.3">
      <c r="A119" s="12" t="str">
        <f t="shared" si="10"/>
        <v>Maintenance and repair services</v>
      </c>
      <c r="B119" s="43">
        <f t="shared" si="11"/>
        <v>2.7725942723892567</v>
      </c>
      <c r="C119" s="43">
        <f t="shared" si="11"/>
        <v>2.3225227241578326</v>
      </c>
      <c r="D119" s="43">
        <f t="shared" si="11"/>
        <v>2.5154490756262913</v>
      </c>
      <c r="E119" s="43">
        <f t="shared" si="11"/>
        <v>2.748805801311025</v>
      </c>
      <c r="F119" s="43">
        <f t="shared" si="11"/>
        <v>3.1657624559592792</v>
      </c>
    </row>
    <row r="120" spans="1:6" x14ac:dyDescent="0.3">
      <c r="A120" s="13" t="str">
        <f t="shared" si="10"/>
        <v>Insurance services</v>
      </c>
      <c r="B120" s="44">
        <f t="shared" si="11"/>
        <v>2.7942115818570801</v>
      </c>
      <c r="C120" s="44">
        <f t="shared" si="11"/>
        <v>2.8953890297862817</v>
      </c>
      <c r="D120" s="44">
        <f t="shared" si="11"/>
        <v>2.5014166339064494</v>
      </c>
      <c r="E120" s="44">
        <f t="shared" si="11"/>
        <v>2.4297929726285217</v>
      </c>
      <c r="F120" s="44">
        <f t="shared" si="11"/>
        <v>2.5103099628957204</v>
      </c>
    </row>
    <row r="121" spans="1:6" x14ac:dyDescent="0.3">
      <c r="A121" s="12" t="str">
        <f t="shared" si="10"/>
        <v>Audiovisual services</v>
      </c>
      <c r="B121" s="43">
        <f t="shared" si="11"/>
        <v>2.5158364225165895</v>
      </c>
      <c r="C121" s="43">
        <f t="shared" si="11"/>
        <v>2.5323809032829163</v>
      </c>
      <c r="D121" s="43">
        <f t="shared" si="11"/>
        <v>2.2248382787871259</v>
      </c>
      <c r="E121" s="43">
        <f t="shared" si="11"/>
        <v>2.4399689780030331</v>
      </c>
      <c r="F121" s="43">
        <f t="shared" si="11"/>
        <v>2.0525449364646029</v>
      </c>
    </row>
    <row r="122" spans="1:6" x14ac:dyDescent="0.3">
      <c r="A122" s="13" t="str">
        <f t="shared" si="10"/>
        <v>Telecommunications and information services</v>
      </c>
      <c r="B122" s="44">
        <f t="shared" si="11"/>
        <v>1.8614595449486622</v>
      </c>
      <c r="C122" s="44">
        <f t="shared" si="11"/>
        <v>1.5517434323443133</v>
      </c>
      <c r="D122" s="44">
        <f t="shared" si="11"/>
        <v>1.657863362580084</v>
      </c>
      <c r="E122" s="44">
        <f t="shared" si="11"/>
        <v>1.7020603940979169</v>
      </c>
      <c r="F122" s="44">
        <f t="shared" si="11"/>
        <v>1.6462963012478911</v>
      </c>
    </row>
    <row r="123" spans="1:6" x14ac:dyDescent="0.3">
      <c r="A123" s="12" t="str">
        <f t="shared" si="10"/>
        <v>Construction</v>
      </c>
      <c r="B123" s="43">
        <f t="shared" si="11"/>
        <v>0.34420335333283125</v>
      </c>
      <c r="C123" s="43">
        <f t="shared" si="11"/>
        <v>0.38941328984444845</v>
      </c>
      <c r="D123" s="43">
        <f t="shared" si="11"/>
        <v>0.23051766855801131</v>
      </c>
      <c r="E123" s="43">
        <f t="shared" si="11"/>
        <v>0.22525526460083881</v>
      </c>
      <c r="F123" s="43">
        <f t="shared" si="11"/>
        <v>0.22201960296727286</v>
      </c>
    </row>
    <row r="124" spans="1:6" x14ac:dyDescent="0.3">
      <c r="A124" s="13" t="str">
        <f t="shared" si="10"/>
        <v>All other services</v>
      </c>
      <c r="B124" s="44">
        <f t="shared" si="11"/>
        <v>8.2444234314898655</v>
      </c>
      <c r="C124" s="44">
        <f t="shared" si="11"/>
        <v>8.3168720192028402</v>
      </c>
      <c r="D124" s="44">
        <f t="shared" si="11"/>
        <v>7.5681992735265675</v>
      </c>
      <c r="E124" s="44">
        <f t="shared" si="11"/>
        <v>7.3654519677726906</v>
      </c>
      <c r="F124" s="44">
        <f t="shared" si="11"/>
        <v>6.8476692398123662</v>
      </c>
    </row>
    <row r="125" spans="1:6" x14ac:dyDescent="0.3">
      <c r="A125" s="41" t="str">
        <f t="shared" si="10"/>
        <v>Total</v>
      </c>
      <c r="B125" s="43">
        <f t="shared" si="11"/>
        <v>100</v>
      </c>
      <c r="C125" s="43">
        <f t="shared" si="11"/>
        <v>100</v>
      </c>
      <c r="D125" s="43">
        <f t="shared" si="11"/>
        <v>100</v>
      </c>
      <c r="E125" s="43">
        <f t="shared" si="11"/>
        <v>100</v>
      </c>
      <c r="F125" s="43">
        <f t="shared" si="11"/>
        <v>100</v>
      </c>
    </row>
    <row r="126" spans="1:6" x14ac:dyDescent="0.3">
      <c r="A126" s="28" t="s">
        <v>149</v>
      </c>
      <c r="B126" s="50"/>
      <c r="C126" s="50"/>
      <c r="D126" s="50"/>
      <c r="E126" s="50"/>
      <c r="F126" s="50"/>
    </row>
    <row r="127" spans="1:6" x14ac:dyDescent="0.3">
      <c r="A127" s="47" t="s">
        <v>140</v>
      </c>
    </row>
    <row r="128" spans="1:6" x14ac:dyDescent="0.3">
      <c r="A128" s="47"/>
    </row>
    <row r="130" spans="1:6" ht="18" thickBot="1" x14ac:dyDescent="0.4">
      <c r="A130" s="25" t="s">
        <v>156</v>
      </c>
    </row>
    <row r="131" spans="1:6" ht="15" thickTop="1" x14ac:dyDescent="0.3">
      <c r="A131" t="s">
        <v>127</v>
      </c>
    </row>
    <row r="132" spans="1:6" x14ac:dyDescent="0.3">
      <c r="A132" s="21" t="s">
        <v>128</v>
      </c>
      <c r="B132" s="22" t="s">
        <v>144</v>
      </c>
      <c r="C132" s="22" t="s">
        <v>145</v>
      </c>
      <c r="D132" s="22" t="s">
        <v>146</v>
      </c>
      <c r="E132" s="22" t="s">
        <v>147</v>
      </c>
      <c r="F132" s="23" t="s">
        <v>148</v>
      </c>
    </row>
    <row r="133" spans="1:6" x14ac:dyDescent="0.3">
      <c r="A133" s="12" t="str">
        <f t="shared" ref="A133:A144" si="12">A113</f>
        <v>Travel and passenger fares</v>
      </c>
      <c r="B133" s="62">
        <f t="shared" ref="B133:E145" si="13">IFERROR(C93-B93,"n.c.")</f>
        <v>208</v>
      </c>
      <c r="C133" s="62">
        <f t="shared" si="13"/>
        <v>87779</v>
      </c>
      <c r="D133" s="62">
        <f t="shared" si="13"/>
        <v>53884</v>
      </c>
      <c r="E133" s="62">
        <f t="shared" si="13"/>
        <v>25482</v>
      </c>
      <c r="F133" s="67">
        <f t="shared" ref="F133" si="14">IFERROR(F93-B93,"n.c.")</f>
        <v>167353</v>
      </c>
    </row>
    <row r="134" spans="1:6" x14ac:dyDescent="0.3">
      <c r="A134" s="13" t="str">
        <f t="shared" si="12"/>
        <v>Air and sea transport</v>
      </c>
      <c r="B134" s="62">
        <f t="shared" si="13"/>
        <v>20466</v>
      </c>
      <c r="C134" s="62">
        <f t="shared" si="13"/>
        <v>-4279</v>
      </c>
      <c r="D134" s="62">
        <f t="shared" si="13"/>
        <v>8263</v>
      </c>
      <c r="E134" s="62">
        <f t="shared" si="13"/>
        <v>19221</v>
      </c>
      <c r="F134" s="67">
        <f t="shared" ref="F134:F145" si="15">IFERROR(F94-B94,"n.c.")</f>
        <v>43671</v>
      </c>
    </row>
    <row r="135" spans="1:6" x14ac:dyDescent="0.3">
      <c r="A135" s="12" t="str">
        <f t="shared" si="12"/>
        <v>Professional, technical, and related services</v>
      </c>
      <c r="B135" s="62">
        <f t="shared" si="13"/>
        <v>15213</v>
      </c>
      <c r="C135" s="62">
        <f t="shared" si="13"/>
        <v>11397</v>
      </c>
      <c r="D135" s="62">
        <f t="shared" si="13"/>
        <v>7244</v>
      </c>
      <c r="E135" s="62">
        <f t="shared" si="13"/>
        <v>17424</v>
      </c>
      <c r="F135" s="67">
        <f t="shared" si="15"/>
        <v>51278</v>
      </c>
    </row>
    <row r="136" spans="1:6" x14ac:dyDescent="0.3">
      <c r="A136" s="13" t="str">
        <f t="shared" si="12"/>
        <v>Research and development</v>
      </c>
      <c r="B136" s="62">
        <f t="shared" si="13"/>
        <v>16903</v>
      </c>
      <c r="C136" s="62">
        <f t="shared" si="13"/>
        <v>15774</v>
      </c>
      <c r="D136" s="62">
        <f t="shared" si="13"/>
        <v>-5966</v>
      </c>
      <c r="E136" s="62">
        <f t="shared" si="13"/>
        <v>10595</v>
      </c>
      <c r="F136" s="67">
        <f t="shared" si="15"/>
        <v>37306</v>
      </c>
    </row>
    <row r="137" spans="1:6" x14ac:dyDescent="0.3">
      <c r="A137" s="12" t="str">
        <f t="shared" si="12"/>
        <v>Computer services</v>
      </c>
      <c r="B137" s="62">
        <f t="shared" si="13"/>
        <v>6847</v>
      </c>
      <c r="C137" s="62">
        <f t="shared" si="13"/>
        <v>6234</v>
      </c>
      <c r="D137" s="62">
        <f t="shared" si="13"/>
        <v>2232</v>
      </c>
      <c r="E137" s="62">
        <f t="shared" si="13"/>
        <v>20313</v>
      </c>
      <c r="F137" s="67">
        <f t="shared" si="15"/>
        <v>35626</v>
      </c>
    </row>
    <row r="138" spans="1:6" x14ac:dyDescent="0.3">
      <c r="A138" s="13" t="str">
        <f t="shared" si="12"/>
        <v>Air and sea transport services</v>
      </c>
      <c r="B138" s="62">
        <f t="shared" si="13"/>
        <v>8307</v>
      </c>
      <c r="C138" s="62">
        <f t="shared" si="13"/>
        <v>8680</v>
      </c>
      <c r="D138" s="62">
        <f t="shared" si="13"/>
        <v>-2310</v>
      </c>
      <c r="E138" s="62">
        <f t="shared" si="13"/>
        <v>3423</v>
      </c>
      <c r="F138" s="67">
        <f t="shared" si="15"/>
        <v>18100</v>
      </c>
    </row>
    <row r="139" spans="1:6" x14ac:dyDescent="0.3">
      <c r="A139" s="12" t="str">
        <f t="shared" si="12"/>
        <v>Maintenance and repair services</v>
      </c>
      <c r="B139" s="62">
        <f t="shared" si="13"/>
        <v>-1409</v>
      </c>
      <c r="C139" s="62">
        <f t="shared" si="13"/>
        <v>5012</v>
      </c>
      <c r="D139" s="62">
        <f t="shared" si="13"/>
        <v>4340</v>
      </c>
      <c r="E139" s="62">
        <f t="shared" si="13"/>
        <v>7696</v>
      </c>
      <c r="F139" s="67">
        <f t="shared" si="15"/>
        <v>15639</v>
      </c>
    </row>
    <row r="140" spans="1:6" x14ac:dyDescent="0.3">
      <c r="A140" s="13" t="str">
        <f t="shared" si="12"/>
        <v>Insurance services</v>
      </c>
      <c r="B140" s="62">
        <f t="shared" si="13"/>
        <v>2992</v>
      </c>
      <c r="C140" s="62">
        <f t="shared" si="13"/>
        <v>325</v>
      </c>
      <c r="D140" s="62">
        <f t="shared" si="13"/>
        <v>1242</v>
      </c>
      <c r="E140" s="62">
        <f t="shared" si="13"/>
        <v>3571</v>
      </c>
      <c r="F140" s="67">
        <f t="shared" si="15"/>
        <v>8130</v>
      </c>
    </row>
    <row r="141" spans="1:6" x14ac:dyDescent="0.3">
      <c r="A141" s="12" t="str">
        <f t="shared" si="12"/>
        <v>Audiovisual services</v>
      </c>
      <c r="B141" s="62">
        <f t="shared" si="13"/>
        <v>2101</v>
      </c>
      <c r="C141" s="62">
        <f t="shared" si="13"/>
        <v>630</v>
      </c>
      <c r="D141" s="62">
        <f t="shared" si="13"/>
        <v>3927</v>
      </c>
      <c r="E141" s="62">
        <f t="shared" si="13"/>
        <v>-1668</v>
      </c>
      <c r="F141" s="67">
        <f t="shared" si="15"/>
        <v>4990</v>
      </c>
    </row>
    <row r="142" spans="1:6" x14ac:dyDescent="0.3">
      <c r="A142" s="13" t="str">
        <f t="shared" si="12"/>
        <v>Telecommunications and information services</v>
      </c>
      <c r="B142" s="62">
        <f t="shared" si="13"/>
        <v>-1006</v>
      </c>
      <c r="C142" s="62">
        <f t="shared" si="13"/>
        <v>3136</v>
      </c>
      <c r="D142" s="62">
        <f t="shared" si="13"/>
        <v>1751</v>
      </c>
      <c r="E142" s="62">
        <f t="shared" si="13"/>
        <v>1243</v>
      </c>
      <c r="F142" s="67">
        <f t="shared" si="15"/>
        <v>5124</v>
      </c>
    </row>
    <row r="143" spans="1:6" x14ac:dyDescent="0.3">
      <c r="A143" s="12" t="str">
        <f t="shared" si="12"/>
        <v>Construction</v>
      </c>
      <c r="B143" s="62">
        <f t="shared" si="13"/>
        <v>629</v>
      </c>
      <c r="C143" s="62">
        <f t="shared" si="13"/>
        <v>-945</v>
      </c>
      <c r="D143" s="62">
        <f t="shared" si="13"/>
        <v>128</v>
      </c>
      <c r="E143" s="62">
        <f t="shared" si="13"/>
        <v>211</v>
      </c>
      <c r="F143" s="67">
        <f t="shared" si="15"/>
        <v>23</v>
      </c>
    </row>
    <row r="144" spans="1:6" x14ac:dyDescent="0.3">
      <c r="A144" s="13" t="str">
        <f t="shared" si="12"/>
        <v>All other services</v>
      </c>
      <c r="B144" s="62">
        <f t="shared" si="13"/>
        <v>7030</v>
      </c>
      <c r="C144" s="62">
        <f t="shared" si="13"/>
        <v>4509</v>
      </c>
      <c r="D144" s="62">
        <f t="shared" si="13"/>
        <v>3899</v>
      </c>
      <c r="E144" s="62">
        <f t="shared" si="13"/>
        <v>2277</v>
      </c>
      <c r="F144" s="67">
        <f t="shared" si="15"/>
        <v>17715</v>
      </c>
    </row>
    <row r="145" spans="1:6" x14ac:dyDescent="0.3">
      <c r="A145" s="41" t="str">
        <f t="shared" ref="A145" si="16">A125</f>
        <v>Total</v>
      </c>
      <c r="B145" s="62">
        <f t="shared" si="13"/>
        <v>78281</v>
      </c>
      <c r="C145" s="62">
        <f t="shared" si="13"/>
        <v>138252</v>
      </c>
      <c r="D145" s="62">
        <f t="shared" si="13"/>
        <v>78634</v>
      </c>
      <c r="E145" s="62">
        <f t="shared" si="13"/>
        <v>109788</v>
      </c>
      <c r="F145" s="67">
        <f t="shared" si="15"/>
        <v>404955</v>
      </c>
    </row>
    <row r="146" spans="1:6" x14ac:dyDescent="0.3">
      <c r="A146" s="28" t="s">
        <v>149</v>
      </c>
      <c r="B146" s="28"/>
      <c r="C146" s="28"/>
      <c r="D146" s="28"/>
      <c r="E146" s="28"/>
      <c r="F146" s="28"/>
    </row>
    <row r="147" spans="1:6" x14ac:dyDescent="0.3">
      <c r="A147" s="47" t="s">
        <v>140</v>
      </c>
    </row>
    <row r="148" spans="1:6" x14ac:dyDescent="0.3">
      <c r="A148" s="47"/>
    </row>
    <row r="150" spans="1:6" ht="18" thickBot="1" x14ac:dyDescent="0.4">
      <c r="A150" s="25" t="s">
        <v>157</v>
      </c>
    </row>
    <row r="151" spans="1:6" ht="15" thickTop="1" x14ac:dyDescent="0.3">
      <c r="A151" t="s">
        <v>142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7">IFERROR((C93-B93)/B93*100,"n.c.")</f>
        <v>0.24674954920755432</v>
      </c>
      <c r="C153" s="44">
        <f t="shared" si="17"/>
        <v>103.87555618668938</v>
      </c>
      <c r="D153" s="44">
        <f t="shared" si="17"/>
        <v>31.276446312172411</v>
      </c>
      <c r="E153" s="44">
        <f t="shared" si="17"/>
        <v>11.266895700964332</v>
      </c>
      <c r="F153" s="44">
        <f t="shared" ref="F153:F165" si="18">IFERROR((F93-B93)/B93*100,"n.c.")</f>
        <v>198.53017936794151</v>
      </c>
    </row>
    <row r="154" spans="1:6" x14ac:dyDescent="0.3">
      <c r="A154" s="49" t="str">
        <f t="shared" ref="A154:A165" si="19">A134</f>
        <v>Air and sea transport</v>
      </c>
      <c r="B154" s="44">
        <f t="shared" si="17"/>
        <v>13.568198994948222</v>
      </c>
      <c r="C154" s="44">
        <f t="shared" si="17"/>
        <v>-2.4978984728903004</v>
      </c>
      <c r="D154" s="44">
        <f t="shared" si="17"/>
        <v>4.9471635982637334</v>
      </c>
      <c r="E154" s="44">
        <f t="shared" si="17"/>
        <v>10.965382684496372</v>
      </c>
      <c r="F154" s="44">
        <f t="shared" si="18"/>
        <v>28.952253410944191</v>
      </c>
    </row>
    <row r="155" spans="1:6" x14ac:dyDescent="0.3">
      <c r="A155" s="12" t="str">
        <f t="shared" si="19"/>
        <v>Professional, technical, and related services</v>
      </c>
      <c r="B155" s="44">
        <f t="shared" si="17"/>
        <v>12.566807371733976</v>
      </c>
      <c r="C155" s="44">
        <f t="shared" si="17"/>
        <v>8.3635429661701046</v>
      </c>
      <c r="D155" s="44">
        <f t="shared" si="17"/>
        <v>4.9056322671957853</v>
      </c>
      <c r="E155" s="44">
        <f t="shared" si="17"/>
        <v>11.24774870732227</v>
      </c>
      <c r="F155" s="44">
        <f t="shared" si="18"/>
        <v>42.358558365067694</v>
      </c>
    </row>
    <row r="156" spans="1:6" x14ac:dyDescent="0.3">
      <c r="A156" s="13" t="str">
        <f t="shared" si="19"/>
        <v>Research and development</v>
      </c>
      <c r="B156" s="44">
        <f t="shared" si="17"/>
        <v>16.047507381492629</v>
      </c>
      <c r="C156" s="44">
        <f t="shared" si="17"/>
        <v>12.904756450742019</v>
      </c>
      <c r="D156" s="44">
        <f t="shared" si="17"/>
        <v>-4.3229378007072059</v>
      </c>
      <c r="E156" s="44">
        <f t="shared" si="17"/>
        <v>8.0239620726738465</v>
      </c>
      <c r="F156" s="44">
        <f t="shared" si="18"/>
        <v>35.417873180735015</v>
      </c>
    </row>
    <row r="157" spans="1:6" x14ac:dyDescent="0.3">
      <c r="A157" s="12" t="str">
        <f t="shared" si="19"/>
        <v>Computer services</v>
      </c>
      <c r="B157" s="44">
        <f t="shared" si="17"/>
        <v>8.3868201861832432</v>
      </c>
      <c r="C157" s="44">
        <f t="shared" si="17"/>
        <v>7.0451026704487667</v>
      </c>
      <c r="D157" s="44">
        <f t="shared" si="17"/>
        <v>2.3563940414480422</v>
      </c>
      <c r="E157" s="44">
        <f t="shared" si="17"/>
        <v>20.951388817261972</v>
      </c>
      <c r="F157" s="44">
        <f t="shared" si="18"/>
        <v>43.637922586967171</v>
      </c>
    </row>
    <row r="158" spans="1:6" x14ac:dyDescent="0.3">
      <c r="A158" s="13" t="str">
        <f t="shared" si="19"/>
        <v>Air and sea transport services</v>
      </c>
      <c r="B158" s="44">
        <f t="shared" si="17"/>
        <v>20.27432699582652</v>
      </c>
      <c r="C158" s="44">
        <f t="shared" si="17"/>
        <v>17.613636363636363</v>
      </c>
      <c r="D158" s="44">
        <f t="shared" si="17"/>
        <v>-3.9855072463768111</v>
      </c>
      <c r="E158" s="44">
        <f t="shared" si="17"/>
        <v>6.1509433962264151</v>
      </c>
      <c r="F158" s="44">
        <f t="shared" si="18"/>
        <v>44.17543260195739</v>
      </c>
    </row>
    <row r="159" spans="1:6" x14ac:dyDescent="0.3">
      <c r="A159" s="12" t="str">
        <f t="shared" si="19"/>
        <v>Maintenance and repair services</v>
      </c>
      <c r="B159" s="44">
        <f t="shared" si="17"/>
        <v>-7.0875251509054324</v>
      </c>
      <c r="C159" s="44">
        <f t="shared" si="17"/>
        <v>27.134426939526822</v>
      </c>
      <c r="D159" s="44">
        <f t="shared" si="17"/>
        <v>18.481454669335264</v>
      </c>
      <c r="E159" s="44">
        <f t="shared" si="17"/>
        <v>27.660568594328431</v>
      </c>
      <c r="F159" s="44">
        <f t="shared" si="18"/>
        <v>78.667002012072444</v>
      </c>
    </row>
    <row r="160" spans="1:6" x14ac:dyDescent="0.3">
      <c r="A160" s="13" t="str">
        <f t="shared" si="19"/>
        <v>Insurance services</v>
      </c>
      <c r="B160" s="44">
        <f t="shared" si="17"/>
        <v>14.933865734963813</v>
      </c>
      <c r="C160" s="44">
        <f t="shared" si="17"/>
        <v>1.4113866330829026</v>
      </c>
      <c r="D160" s="44">
        <f t="shared" si="17"/>
        <v>5.3186022610483041</v>
      </c>
      <c r="E160" s="44">
        <f t="shared" si="17"/>
        <v>14.519801577620559</v>
      </c>
      <c r="F160" s="44">
        <f t="shared" si="18"/>
        <v>40.578986773146994</v>
      </c>
    </row>
    <row r="161" spans="1:11" x14ac:dyDescent="0.3">
      <c r="A161" s="12" t="str">
        <f t="shared" si="19"/>
        <v>Audiovisual services</v>
      </c>
      <c r="B161" s="44">
        <f t="shared" si="17"/>
        <v>11.646987083541216</v>
      </c>
      <c r="C161" s="44">
        <f t="shared" si="17"/>
        <v>3.1281032770605761</v>
      </c>
      <c r="D161" s="44">
        <f t="shared" si="17"/>
        <v>18.907077515647568</v>
      </c>
      <c r="E161" s="44">
        <f t="shared" si="17"/>
        <v>-6.7538567437340573</v>
      </c>
      <c r="F161" s="44">
        <f t="shared" si="18"/>
        <v>27.662287266478184</v>
      </c>
    </row>
    <row r="162" spans="1:11" x14ac:dyDescent="0.3">
      <c r="A162" s="13" t="str">
        <f t="shared" si="19"/>
        <v>Telecommunications and information services</v>
      </c>
      <c r="B162" s="44">
        <f t="shared" si="17"/>
        <v>-7.537274293848804</v>
      </c>
      <c r="C162" s="44">
        <f t="shared" si="17"/>
        <v>25.411230856494608</v>
      </c>
      <c r="D162" s="44">
        <f t="shared" si="17"/>
        <v>11.313562059830716</v>
      </c>
      <c r="E162" s="44">
        <f t="shared" si="17"/>
        <v>7.21499883909914</v>
      </c>
      <c r="F162" s="44">
        <f t="shared" si="18"/>
        <v>38.390649584176217</v>
      </c>
    </row>
    <row r="163" spans="1:11" x14ac:dyDescent="0.3">
      <c r="A163" s="12" t="str">
        <f t="shared" si="19"/>
        <v>Construction</v>
      </c>
      <c r="B163" s="44">
        <f t="shared" si="17"/>
        <v>25.486223662884928</v>
      </c>
      <c r="C163" s="44">
        <f t="shared" si="17"/>
        <v>-30.513400064578622</v>
      </c>
      <c r="D163" s="44">
        <f t="shared" si="17"/>
        <v>5.9479553903345721</v>
      </c>
      <c r="E163" s="44">
        <f t="shared" si="17"/>
        <v>9.2543859649122808</v>
      </c>
      <c r="F163" s="44">
        <f t="shared" si="18"/>
        <v>0.93192868719611022</v>
      </c>
    </row>
    <row r="164" spans="1:11" x14ac:dyDescent="0.3">
      <c r="A164" s="13" t="str">
        <f t="shared" si="19"/>
        <v>All other services</v>
      </c>
      <c r="B164" s="44">
        <f t="shared" si="17"/>
        <v>11.89227594140136</v>
      </c>
      <c r="C164" s="44">
        <f t="shared" si="17"/>
        <v>6.8169448476052246</v>
      </c>
      <c r="D164" s="44">
        <f t="shared" si="17"/>
        <v>5.5185200911497034</v>
      </c>
      <c r="E164" s="44">
        <f t="shared" si="17"/>
        <v>3.0542440175984549</v>
      </c>
      <c r="F164" s="44">
        <f t="shared" si="18"/>
        <v>29.967520384342116</v>
      </c>
    </row>
    <row r="165" spans="1:11" x14ac:dyDescent="0.3">
      <c r="A165" s="41" t="str">
        <f t="shared" si="19"/>
        <v>Total</v>
      </c>
      <c r="B165" s="44">
        <f t="shared" si="17"/>
        <v>10.917578080327132</v>
      </c>
      <c r="C165" s="44">
        <f t="shared" si="17"/>
        <v>17.38365067729244</v>
      </c>
      <c r="D165" s="44">
        <f t="shared" si="17"/>
        <v>8.4231070396796746</v>
      </c>
      <c r="E165" s="44">
        <f t="shared" si="17"/>
        <v>10.846633767542494</v>
      </c>
      <c r="F165" s="44">
        <f t="shared" si="18"/>
        <v>56.477661648661538</v>
      </c>
    </row>
    <row r="166" spans="1:11" x14ac:dyDescent="0.3">
      <c r="A166" s="28" t="s">
        <v>149</v>
      </c>
      <c r="B166" s="50"/>
      <c r="C166" s="50"/>
      <c r="D166" s="50"/>
      <c r="E166" s="50"/>
      <c r="F166" s="50"/>
    </row>
    <row r="167" spans="1:11" x14ac:dyDescent="0.3">
      <c r="A167" s="47" t="s">
        <v>140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ignoredErrors>
    <ignoredError sqref="B113:F125" calculatedColumn="1"/>
  </ignoredErrors>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89B6-9D37-4C99-B7C0-B50D36508204}">
  <sheetPr>
    <tabColor theme="4" tint="-0.499984740745262"/>
    <pageSetUpPr fitToPage="1"/>
  </sheetPr>
  <dimension ref="A1:K173"/>
  <sheetViews>
    <sheetView zoomScale="85" zoomScaleNormal="85" workbookViewId="0">
      <pane ySplit="3" topLeftCell="A33" activePane="bottomLeft" state="frozen"/>
      <selection pane="bottomLeft" activeCell="A121" sqref="A121"/>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158</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159</v>
      </c>
      <c r="B6" s="14"/>
      <c r="C6" s="14"/>
      <c r="D6" s="14"/>
      <c r="E6" s="14"/>
      <c r="F6" s="14"/>
      <c r="G6" s="14"/>
      <c r="H6" s="14"/>
      <c r="I6" s="14"/>
      <c r="J6" s="14"/>
      <c r="K6" s="14"/>
    </row>
    <row r="8" spans="1:11" ht="18" thickBot="1" x14ac:dyDescent="0.4">
      <c r="A8" s="25" t="s">
        <v>160</v>
      </c>
    </row>
    <row r="9" spans="1:11" ht="15" thickTop="1" x14ac:dyDescent="0.3">
      <c r="A9" t="s">
        <v>127</v>
      </c>
    </row>
    <row r="10" spans="1:11" x14ac:dyDescent="0.3">
      <c r="A10" s="21" t="s">
        <v>128</v>
      </c>
      <c r="B10" s="22" t="s">
        <v>89</v>
      </c>
      <c r="C10" s="22" t="s">
        <v>90</v>
      </c>
      <c r="D10" s="22" t="s">
        <v>91</v>
      </c>
      <c r="E10" s="23" t="s">
        <v>92</v>
      </c>
      <c r="F10" s="23" t="s">
        <v>129</v>
      </c>
    </row>
    <row r="11" spans="1:11" x14ac:dyDescent="0.3">
      <c r="A11" s="12" t="s">
        <v>130</v>
      </c>
      <c r="B11" s="12">
        <v>7315</v>
      </c>
      <c r="C11" s="12">
        <v>14480</v>
      </c>
      <c r="D11" s="12">
        <v>41327</v>
      </c>
      <c r="E11" s="12">
        <v>54487</v>
      </c>
      <c r="F11" s="19">
        <v>63285</v>
      </c>
    </row>
    <row r="12" spans="1:11" x14ac:dyDescent="0.3">
      <c r="A12" s="33" t="s">
        <v>131</v>
      </c>
      <c r="B12" s="13">
        <v>17778</v>
      </c>
      <c r="C12" s="13">
        <v>20341</v>
      </c>
      <c r="D12" s="13">
        <v>21362</v>
      </c>
      <c r="E12" s="13">
        <v>24374</v>
      </c>
      <c r="F12" s="20">
        <v>28855</v>
      </c>
    </row>
    <row r="13" spans="1:11" x14ac:dyDescent="0.3">
      <c r="A13" s="12" t="s">
        <v>55</v>
      </c>
      <c r="B13" s="12">
        <v>17214</v>
      </c>
      <c r="C13" s="12">
        <v>25604</v>
      </c>
      <c r="D13" s="12">
        <v>33348</v>
      </c>
      <c r="E13" s="12">
        <v>23744</v>
      </c>
      <c r="F13" s="19">
        <v>23965</v>
      </c>
    </row>
    <row r="14" spans="1:11" x14ac:dyDescent="0.3">
      <c r="A14" s="33" t="s">
        <v>52</v>
      </c>
      <c r="B14" s="49">
        <v>17730</v>
      </c>
      <c r="C14" s="49">
        <v>19496</v>
      </c>
      <c r="D14" s="49">
        <v>21596</v>
      </c>
      <c r="E14" s="49">
        <v>23821</v>
      </c>
      <c r="F14" s="49">
        <v>22962</v>
      </c>
    </row>
    <row r="15" spans="1:11" x14ac:dyDescent="0.3">
      <c r="A15" s="12" t="s">
        <v>161</v>
      </c>
      <c r="B15" s="12">
        <v>17952</v>
      </c>
      <c r="C15" s="12">
        <v>17210</v>
      </c>
      <c r="D15" s="12">
        <v>18906</v>
      </c>
      <c r="E15" s="12">
        <v>18391</v>
      </c>
      <c r="F15" s="19">
        <v>21761</v>
      </c>
    </row>
    <row r="16" spans="1:11" x14ac:dyDescent="0.3">
      <c r="A16" s="33" t="s">
        <v>162</v>
      </c>
      <c r="B16" s="49">
        <v>5770</v>
      </c>
      <c r="C16" s="49">
        <v>7351</v>
      </c>
      <c r="D16" s="49">
        <v>8933</v>
      </c>
      <c r="E16" s="49">
        <v>11143</v>
      </c>
      <c r="F16" s="49">
        <v>11574</v>
      </c>
    </row>
    <row r="17" spans="1:6" x14ac:dyDescent="0.3">
      <c r="A17" s="12" t="s">
        <v>58</v>
      </c>
      <c r="B17" s="12">
        <v>6754</v>
      </c>
      <c r="C17" s="12">
        <v>6380</v>
      </c>
      <c r="D17" s="12">
        <v>5791</v>
      </c>
      <c r="E17" s="12">
        <v>6824</v>
      </c>
      <c r="F17" s="19">
        <v>7590</v>
      </c>
    </row>
    <row r="18" spans="1:6" x14ac:dyDescent="0.3">
      <c r="A18" s="33" t="s">
        <v>134</v>
      </c>
      <c r="B18" s="49">
        <v>5040</v>
      </c>
      <c r="C18" s="49">
        <v>5925</v>
      </c>
      <c r="D18" s="49">
        <v>6108</v>
      </c>
      <c r="E18" s="49">
        <v>7053</v>
      </c>
      <c r="F18" s="49">
        <v>7098</v>
      </c>
    </row>
    <row r="19" spans="1:6" x14ac:dyDescent="0.3">
      <c r="A19" s="12" t="s">
        <v>154</v>
      </c>
      <c r="B19" s="12">
        <v>1746</v>
      </c>
      <c r="C19" s="12">
        <v>1817</v>
      </c>
      <c r="D19" s="12">
        <v>1906</v>
      </c>
      <c r="E19" s="12">
        <v>3110</v>
      </c>
      <c r="F19" s="19">
        <v>1716</v>
      </c>
    </row>
    <row r="20" spans="1:6" x14ac:dyDescent="0.3">
      <c r="A20" s="33" t="s">
        <v>153</v>
      </c>
      <c r="B20" s="49">
        <v>1375</v>
      </c>
      <c r="C20" s="49">
        <v>1651</v>
      </c>
      <c r="D20" s="49">
        <v>1276</v>
      </c>
      <c r="E20" s="49">
        <v>1536</v>
      </c>
      <c r="F20" s="49">
        <v>1514</v>
      </c>
    </row>
    <row r="21" spans="1:6" x14ac:dyDescent="0.3">
      <c r="A21" s="12" t="s">
        <v>137</v>
      </c>
      <c r="B21" s="12">
        <v>302</v>
      </c>
      <c r="C21" s="12">
        <v>348</v>
      </c>
      <c r="D21" s="12">
        <v>414</v>
      </c>
      <c r="E21" s="12">
        <v>365</v>
      </c>
      <c r="F21" s="12">
        <v>419</v>
      </c>
    </row>
    <row r="22" spans="1:6" x14ac:dyDescent="0.3">
      <c r="A22" s="33" t="s">
        <v>138</v>
      </c>
      <c r="B22" s="49">
        <f>B23-SUM(B11:B21)</f>
        <v>5195</v>
      </c>
      <c r="C22" s="49">
        <f t="shared" ref="C22:F22" si="0">C23-SUM(C11:C21)</f>
        <v>5765</v>
      </c>
      <c r="D22" s="49">
        <f t="shared" si="0"/>
        <v>5694</v>
      </c>
      <c r="E22" s="49">
        <f t="shared" si="0"/>
        <v>6940</v>
      </c>
      <c r="F22" s="49">
        <f t="shared" si="0"/>
        <v>7921</v>
      </c>
    </row>
    <row r="23" spans="1:6" x14ac:dyDescent="0.3">
      <c r="A23" s="41" t="s">
        <v>77</v>
      </c>
      <c r="B23" s="12">
        <v>104171</v>
      </c>
      <c r="C23" s="12">
        <v>126368</v>
      </c>
      <c r="D23" s="12">
        <v>166661</v>
      </c>
      <c r="E23" s="12">
        <v>181788</v>
      </c>
      <c r="F23" s="12">
        <v>198660</v>
      </c>
    </row>
    <row r="24" spans="1:6" x14ac:dyDescent="0.3">
      <c r="A24" s="27" t="s">
        <v>149</v>
      </c>
      <c r="B24" s="28"/>
      <c r="C24" s="28"/>
      <c r="D24" s="28"/>
      <c r="E24" s="28"/>
      <c r="F24" s="28"/>
    </row>
    <row r="25" spans="1:6" x14ac:dyDescent="0.3">
      <c r="A25" s="47" t="s">
        <v>140</v>
      </c>
    </row>
    <row r="26" spans="1:6" x14ac:dyDescent="0.3">
      <c r="A26" s="47"/>
    </row>
    <row r="28" spans="1:6" ht="18" thickBot="1" x14ac:dyDescent="0.4">
      <c r="A28" s="25" t="s">
        <v>163</v>
      </c>
    </row>
    <row r="29" spans="1:6" ht="15" thickTop="1" x14ac:dyDescent="0.3">
      <c r="A29" t="s">
        <v>142</v>
      </c>
    </row>
    <row r="30" spans="1:6" x14ac:dyDescent="0.3">
      <c r="A30" s="21" t="s">
        <v>128</v>
      </c>
      <c r="B30" s="22" t="s">
        <v>89</v>
      </c>
      <c r="C30" s="22" t="s">
        <v>90</v>
      </c>
      <c r="D30" s="22" t="s">
        <v>91</v>
      </c>
      <c r="E30" s="23" t="s">
        <v>92</v>
      </c>
      <c r="F30" s="23" t="s">
        <v>129</v>
      </c>
    </row>
    <row r="31" spans="1:6" x14ac:dyDescent="0.3">
      <c r="A31" s="12" t="str">
        <f t="shared" ref="A31:A43" si="1">A11</f>
        <v>Travel and passenger fares</v>
      </c>
      <c r="B31" s="43">
        <f t="shared" ref="B31:F43" si="2">IFERROR(B11/B$23*100, "n.c.")</f>
        <v>7.0221078803121788</v>
      </c>
      <c r="C31" s="43">
        <f t="shared" si="2"/>
        <v>11.458597113193214</v>
      </c>
      <c r="D31" s="43">
        <f t="shared" si="2"/>
        <v>24.797043099465384</v>
      </c>
      <c r="E31" s="43">
        <f t="shared" si="2"/>
        <v>29.97282548903118</v>
      </c>
      <c r="F31" s="43">
        <f t="shared" si="2"/>
        <v>31.855934762911509</v>
      </c>
    </row>
    <row r="32" spans="1:6" x14ac:dyDescent="0.3">
      <c r="A32" s="49" t="str">
        <f t="shared" si="1"/>
        <v>Professional, technical, and related services</v>
      </c>
      <c r="B32" s="44">
        <f t="shared" si="2"/>
        <v>17.066170047326032</v>
      </c>
      <c r="C32" s="44">
        <f t="shared" si="2"/>
        <v>16.096638389465685</v>
      </c>
      <c r="D32" s="44">
        <f t="shared" si="2"/>
        <v>12.817635799617186</v>
      </c>
      <c r="E32" s="44">
        <f t="shared" si="2"/>
        <v>13.407925715668799</v>
      </c>
      <c r="F32" s="44">
        <f t="shared" si="2"/>
        <v>14.524816269002317</v>
      </c>
    </row>
    <row r="33" spans="1:6" x14ac:dyDescent="0.3">
      <c r="A33" s="12" t="str">
        <f t="shared" si="1"/>
        <v>Air and sea transport services</v>
      </c>
      <c r="B33" s="43">
        <f t="shared" si="2"/>
        <v>16.524752570293074</v>
      </c>
      <c r="C33" s="43">
        <f t="shared" si="2"/>
        <v>20.261458597113194</v>
      </c>
      <c r="D33" s="43">
        <f t="shared" si="2"/>
        <v>20.009480322330958</v>
      </c>
      <c r="E33" s="43">
        <f t="shared" si="2"/>
        <v>13.061368187119063</v>
      </c>
      <c r="F33" s="43">
        <f t="shared" si="2"/>
        <v>12.063324272626598</v>
      </c>
    </row>
    <row r="34" spans="1:6" x14ac:dyDescent="0.3">
      <c r="A34" s="13" t="str">
        <f t="shared" si="1"/>
        <v>Computer services</v>
      </c>
      <c r="B34" s="44">
        <f t="shared" si="2"/>
        <v>17.020091964174291</v>
      </c>
      <c r="C34" s="44">
        <f t="shared" si="2"/>
        <v>15.427956444669535</v>
      </c>
      <c r="D34" s="44">
        <f t="shared" si="2"/>
        <v>12.958040573379495</v>
      </c>
      <c r="E34" s="44">
        <f t="shared" si="2"/>
        <v>13.103725218386252</v>
      </c>
      <c r="F34" s="44">
        <f t="shared" si="2"/>
        <v>11.558441558441558</v>
      </c>
    </row>
    <row r="35" spans="1:6" x14ac:dyDescent="0.3">
      <c r="A35" s="12" t="str">
        <f t="shared" si="1"/>
        <v>Research and development services</v>
      </c>
      <c r="B35" s="43">
        <f t="shared" si="2"/>
        <v>17.233203098751094</v>
      </c>
      <c r="C35" s="43">
        <f t="shared" si="2"/>
        <v>13.618954165611546</v>
      </c>
      <c r="D35" s="43">
        <f t="shared" si="2"/>
        <v>11.343985695513648</v>
      </c>
      <c r="E35" s="43">
        <f t="shared" si="2"/>
        <v>10.116729377076595</v>
      </c>
      <c r="F35" s="43">
        <f t="shared" si="2"/>
        <v>10.953891070170139</v>
      </c>
    </row>
    <row r="36" spans="1:6" x14ac:dyDescent="0.3">
      <c r="A36" s="13" t="str">
        <f t="shared" si="1"/>
        <v>Financial services</v>
      </c>
      <c r="B36" s="44">
        <f t="shared" si="2"/>
        <v>5.5389695788655189</v>
      </c>
      <c r="C36" s="44">
        <f t="shared" si="2"/>
        <v>5.8171372499366925</v>
      </c>
      <c r="D36" s="44">
        <f t="shared" si="2"/>
        <v>5.3599822393961398</v>
      </c>
      <c r="E36" s="44">
        <f t="shared" si="2"/>
        <v>6.1296675248091184</v>
      </c>
      <c r="F36" s="44">
        <f t="shared" si="2"/>
        <v>5.8260344306855938</v>
      </c>
    </row>
    <row r="37" spans="1:6" x14ac:dyDescent="0.3">
      <c r="A37" s="12" t="str">
        <f t="shared" si="1"/>
        <v>Insurance services</v>
      </c>
      <c r="B37" s="43">
        <f t="shared" si="2"/>
        <v>6.4835702834762072</v>
      </c>
      <c r="C37" s="43">
        <f t="shared" si="2"/>
        <v>5.0487465181058493</v>
      </c>
      <c r="D37" s="43">
        <f t="shared" si="2"/>
        <v>3.4747181404167744</v>
      </c>
      <c r="E37" s="43">
        <f t="shared" si="2"/>
        <v>3.7538231346403501</v>
      </c>
      <c r="F37" s="43">
        <f t="shared" si="2"/>
        <v>3.8205980066445182</v>
      </c>
    </row>
    <row r="38" spans="1:6" x14ac:dyDescent="0.3">
      <c r="A38" s="13" t="str">
        <f t="shared" si="1"/>
        <v>Audiovisual services</v>
      </c>
      <c r="B38" s="44">
        <f t="shared" si="2"/>
        <v>4.8381987309327936</v>
      </c>
      <c r="C38" s="44">
        <f t="shared" si="2"/>
        <v>4.6886870093694606</v>
      </c>
      <c r="D38" s="44">
        <f t="shared" si="2"/>
        <v>3.664924607436653</v>
      </c>
      <c r="E38" s="44">
        <f t="shared" si="2"/>
        <v>3.8797940458116047</v>
      </c>
      <c r="F38" s="44">
        <f t="shared" si="2"/>
        <v>3.572938689217759</v>
      </c>
    </row>
    <row r="39" spans="1:6" x14ac:dyDescent="0.3">
      <c r="A39" s="12" t="str">
        <f t="shared" si="1"/>
        <v>Telecommunications and information services</v>
      </c>
      <c r="B39" s="43">
        <f t="shared" si="2"/>
        <v>1.6760902746445747</v>
      </c>
      <c r="C39" s="43">
        <f t="shared" si="2"/>
        <v>1.4378640162066347</v>
      </c>
      <c r="D39" s="43">
        <f t="shared" si="2"/>
        <v>1.1436388837220466</v>
      </c>
      <c r="E39" s="43">
        <f t="shared" si="2"/>
        <v>1.7107839901423636</v>
      </c>
      <c r="F39" s="43">
        <f t="shared" si="2"/>
        <v>0.86378737541528239</v>
      </c>
    </row>
    <row r="40" spans="1:6" x14ac:dyDescent="0.3">
      <c r="A40" s="13" t="str">
        <f t="shared" si="1"/>
        <v>Maintenance and repair services</v>
      </c>
      <c r="B40" s="44">
        <f t="shared" si="2"/>
        <v>1.3199450902842442</v>
      </c>
      <c r="C40" s="44">
        <f t="shared" si="2"/>
        <v>1.3065016459863257</v>
      </c>
      <c r="D40" s="44">
        <f t="shared" si="2"/>
        <v>0.76562603128506368</v>
      </c>
      <c r="E40" s="44">
        <f t="shared" si="2"/>
        <v>0.8449402600831738</v>
      </c>
      <c r="F40" s="44">
        <f t="shared" si="2"/>
        <v>0.76210611094332026</v>
      </c>
    </row>
    <row r="41" spans="1:6" x14ac:dyDescent="0.3">
      <c r="A41" s="12" t="str">
        <f t="shared" si="1"/>
        <v>Construction</v>
      </c>
      <c r="B41" s="43">
        <f t="shared" si="2"/>
        <v>0.28990793982970309</v>
      </c>
      <c r="C41" s="43">
        <f t="shared" si="2"/>
        <v>0.27538617371486451</v>
      </c>
      <c r="D41" s="43">
        <f t="shared" si="2"/>
        <v>0.24840844588716016</v>
      </c>
      <c r="E41" s="43">
        <f t="shared" si="2"/>
        <v>0.20078333003278542</v>
      </c>
      <c r="F41" s="43">
        <f t="shared" si="2"/>
        <v>0.21091311788986208</v>
      </c>
    </row>
    <row r="42" spans="1:6" x14ac:dyDescent="0.3">
      <c r="A42" s="13" t="str">
        <f t="shared" si="1"/>
        <v>All other services</v>
      </c>
      <c r="B42" s="44">
        <f t="shared" si="2"/>
        <v>4.9869925411102898</v>
      </c>
      <c r="C42" s="44">
        <f t="shared" si="2"/>
        <v>4.5620726766269941</v>
      </c>
      <c r="D42" s="44">
        <f t="shared" si="2"/>
        <v>3.4165161615494926</v>
      </c>
      <c r="E42" s="44">
        <f t="shared" si="2"/>
        <v>3.8176337271987153</v>
      </c>
      <c r="F42" s="44">
        <f t="shared" si="2"/>
        <v>3.9872143360515455</v>
      </c>
    </row>
    <row r="43" spans="1:6" x14ac:dyDescent="0.3">
      <c r="A43" s="41" t="str">
        <f t="shared" si="1"/>
        <v>Total</v>
      </c>
      <c r="B43" s="43">
        <f t="shared" si="2"/>
        <v>100</v>
      </c>
      <c r="C43" s="43">
        <f t="shared" si="2"/>
        <v>100</v>
      </c>
      <c r="D43" s="43">
        <f t="shared" si="2"/>
        <v>100</v>
      </c>
      <c r="E43" s="43">
        <f t="shared" si="2"/>
        <v>100</v>
      </c>
      <c r="F43" s="43">
        <f t="shared" si="2"/>
        <v>100</v>
      </c>
    </row>
    <row r="44" spans="1:6" x14ac:dyDescent="0.3">
      <c r="A44" s="27" t="s">
        <v>149</v>
      </c>
      <c r="B44" s="45"/>
      <c r="C44" s="45"/>
      <c r="D44" s="45"/>
      <c r="E44" s="45"/>
      <c r="F44" s="46"/>
    </row>
    <row r="45" spans="1:6" x14ac:dyDescent="0.3">
      <c r="A45" s="47" t="s">
        <v>140</v>
      </c>
    </row>
    <row r="46" spans="1:6" x14ac:dyDescent="0.3">
      <c r="A46" s="47"/>
    </row>
    <row r="48" spans="1:6" ht="18" thickBot="1" x14ac:dyDescent="0.4">
      <c r="A48" s="25" t="s">
        <v>164</v>
      </c>
    </row>
    <row r="49" spans="1:6" ht="15" thickTop="1" x14ac:dyDescent="0.3">
      <c r="A49" t="s">
        <v>127</v>
      </c>
    </row>
    <row r="50" spans="1:6" x14ac:dyDescent="0.3">
      <c r="A50" s="21" t="s">
        <v>128</v>
      </c>
      <c r="B50" s="22" t="s">
        <v>144</v>
      </c>
      <c r="C50" s="22" t="s">
        <v>145</v>
      </c>
      <c r="D50" s="22" t="s">
        <v>146</v>
      </c>
      <c r="E50" s="22" t="s">
        <v>147</v>
      </c>
      <c r="F50" s="23" t="s">
        <v>148</v>
      </c>
    </row>
    <row r="51" spans="1:6" x14ac:dyDescent="0.3">
      <c r="A51" s="12" t="str">
        <f t="shared" ref="A51:A63" si="3">A31</f>
        <v>Travel and passenger fares</v>
      </c>
      <c r="B51" s="13">
        <f t="shared" ref="B51:E63" si="4">IFERROR(C11-B11,"n.c.")</f>
        <v>7165</v>
      </c>
      <c r="C51" s="13">
        <f t="shared" si="4"/>
        <v>26847</v>
      </c>
      <c r="D51" s="13">
        <f t="shared" si="4"/>
        <v>13160</v>
      </c>
      <c r="E51" s="13">
        <f t="shared" si="4"/>
        <v>8798</v>
      </c>
      <c r="F51" s="20">
        <f t="shared" ref="F51:F63" si="5">IFERROR(F11-B11,"n.c.")</f>
        <v>55970</v>
      </c>
    </row>
    <row r="52" spans="1:6" x14ac:dyDescent="0.3">
      <c r="A52" s="49" t="str">
        <f t="shared" si="3"/>
        <v>Professional, technical, and related services</v>
      </c>
      <c r="B52" s="13">
        <f t="shared" si="4"/>
        <v>2563</v>
      </c>
      <c r="C52" s="13">
        <f t="shared" si="4"/>
        <v>1021</v>
      </c>
      <c r="D52" s="13">
        <f t="shared" si="4"/>
        <v>3012</v>
      </c>
      <c r="E52" s="13">
        <f t="shared" si="4"/>
        <v>4481</v>
      </c>
      <c r="F52" s="20">
        <f t="shared" si="5"/>
        <v>11077</v>
      </c>
    </row>
    <row r="53" spans="1:6" x14ac:dyDescent="0.3">
      <c r="A53" s="12" t="str">
        <f t="shared" si="3"/>
        <v>Air and sea transport services</v>
      </c>
      <c r="B53" s="13">
        <f t="shared" si="4"/>
        <v>8390</v>
      </c>
      <c r="C53" s="13">
        <f t="shared" si="4"/>
        <v>7744</v>
      </c>
      <c r="D53" s="13">
        <f t="shared" si="4"/>
        <v>-9604</v>
      </c>
      <c r="E53" s="13">
        <f t="shared" si="4"/>
        <v>221</v>
      </c>
      <c r="F53" s="20">
        <f t="shared" si="5"/>
        <v>6751</v>
      </c>
    </row>
    <row r="54" spans="1:6" x14ac:dyDescent="0.3">
      <c r="A54" s="13" t="str">
        <f t="shared" si="3"/>
        <v>Computer services</v>
      </c>
      <c r="B54" s="13">
        <f t="shared" si="4"/>
        <v>1766</v>
      </c>
      <c r="C54" s="13">
        <f t="shared" si="4"/>
        <v>2100</v>
      </c>
      <c r="D54" s="13">
        <f t="shared" si="4"/>
        <v>2225</v>
      </c>
      <c r="E54" s="13">
        <f t="shared" si="4"/>
        <v>-859</v>
      </c>
      <c r="F54" s="20">
        <f t="shared" si="5"/>
        <v>5232</v>
      </c>
    </row>
    <row r="55" spans="1:6" x14ac:dyDescent="0.3">
      <c r="A55" s="12" t="str">
        <f t="shared" si="3"/>
        <v>Research and development services</v>
      </c>
      <c r="B55" s="13">
        <f t="shared" si="4"/>
        <v>-742</v>
      </c>
      <c r="C55" s="13">
        <f t="shared" si="4"/>
        <v>1696</v>
      </c>
      <c r="D55" s="13">
        <f t="shared" si="4"/>
        <v>-515</v>
      </c>
      <c r="E55" s="13">
        <f t="shared" si="4"/>
        <v>3370</v>
      </c>
      <c r="F55" s="20">
        <f t="shared" si="5"/>
        <v>3809</v>
      </c>
    </row>
    <row r="56" spans="1:6" x14ac:dyDescent="0.3">
      <c r="A56" s="13" t="str">
        <f t="shared" si="3"/>
        <v>Financial services</v>
      </c>
      <c r="B56" s="13">
        <f t="shared" si="4"/>
        <v>1581</v>
      </c>
      <c r="C56" s="13">
        <f t="shared" si="4"/>
        <v>1582</v>
      </c>
      <c r="D56" s="13">
        <f t="shared" si="4"/>
        <v>2210</v>
      </c>
      <c r="E56" s="13">
        <f t="shared" si="4"/>
        <v>431</v>
      </c>
      <c r="F56" s="20">
        <f t="shared" si="5"/>
        <v>5804</v>
      </c>
    </row>
    <row r="57" spans="1:6" x14ac:dyDescent="0.3">
      <c r="A57" s="12" t="str">
        <f t="shared" si="3"/>
        <v>Insurance services</v>
      </c>
      <c r="B57" s="13">
        <f t="shared" si="4"/>
        <v>-374</v>
      </c>
      <c r="C57" s="13">
        <f t="shared" si="4"/>
        <v>-589</v>
      </c>
      <c r="D57" s="13">
        <f t="shared" si="4"/>
        <v>1033</v>
      </c>
      <c r="E57" s="13">
        <f t="shared" si="4"/>
        <v>766</v>
      </c>
      <c r="F57" s="20">
        <f t="shared" si="5"/>
        <v>836</v>
      </c>
    </row>
    <row r="58" spans="1:6" x14ac:dyDescent="0.3">
      <c r="A58" s="13" t="str">
        <f t="shared" si="3"/>
        <v>Audiovisual services</v>
      </c>
      <c r="B58" s="13">
        <f t="shared" si="4"/>
        <v>885</v>
      </c>
      <c r="C58" s="13">
        <f t="shared" si="4"/>
        <v>183</v>
      </c>
      <c r="D58" s="13">
        <f t="shared" si="4"/>
        <v>945</v>
      </c>
      <c r="E58" s="13">
        <f t="shared" si="4"/>
        <v>45</v>
      </c>
      <c r="F58" s="20">
        <f t="shared" si="5"/>
        <v>2058</v>
      </c>
    </row>
    <row r="59" spans="1:6" x14ac:dyDescent="0.3">
      <c r="A59" s="12" t="str">
        <f t="shared" si="3"/>
        <v>Telecommunications and information services</v>
      </c>
      <c r="B59" s="13">
        <f t="shared" si="4"/>
        <v>71</v>
      </c>
      <c r="C59" s="13">
        <f t="shared" si="4"/>
        <v>89</v>
      </c>
      <c r="D59" s="13">
        <f t="shared" si="4"/>
        <v>1204</v>
      </c>
      <c r="E59" s="13">
        <f t="shared" si="4"/>
        <v>-1394</v>
      </c>
      <c r="F59" s="20">
        <f t="shared" si="5"/>
        <v>-30</v>
      </c>
    </row>
    <row r="60" spans="1:6" x14ac:dyDescent="0.3">
      <c r="A60" s="13" t="str">
        <f t="shared" si="3"/>
        <v>Maintenance and repair services</v>
      </c>
      <c r="B60" s="13">
        <f t="shared" si="4"/>
        <v>276</v>
      </c>
      <c r="C60" s="13">
        <f t="shared" si="4"/>
        <v>-375</v>
      </c>
      <c r="D60" s="13">
        <f t="shared" si="4"/>
        <v>260</v>
      </c>
      <c r="E60" s="13">
        <f t="shared" si="4"/>
        <v>-22</v>
      </c>
      <c r="F60" s="20">
        <f t="shared" si="5"/>
        <v>139</v>
      </c>
    </row>
    <row r="61" spans="1:6" x14ac:dyDescent="0.3">
      <c r="A61" s="12" t="str">
        <f t="shared" si="3"/>
        <v>Construction</v>
      </c>
      <c r="B61" s="13">
        <f t="shared" si="4"/>
        <v>46</v>
      </c>
      <c r="C61" s="13">
        <f t="shared" si="4"/>
        <v>66</v>
      </c>
      <c r="D61" s="13">
        <f t="shared" si="4"/>
        <v>-49</v>
      </c>
      <c r="E61" s="13">
        <f t="shared" si="4"/>
        <v>54</v>
      </c>
      <c r="F61" s="20">
        <f t="shared" si="5"/>
        <v>117</v>
      </c>
    </row>
    <row r="62" spans="1:6" x14ac:dyDescent="0.3">
      <c r="A62" s="13" t="str">
        <f t="shared" si="3"/>
        <v>All other services</v>
      </c>
      <c r="B62" s="13">
        <f t="shared" si="4"/>
        <v>570</v>
      </c>
      <c r="C62" s="13">
        <f t="shared" si="4"/>
        <v>-71</v>
      </c>
      <c r="D62" s="13">
        <f t="shared" si="4"/>
        <v>1246</v>
      </c>
      <c r="E62" s="13">
        <f t="shared" si="4"/>
        <v>981</v>
      </c>
      <c r="F62" s="20">
        <f t="shared" si="5"/>
        <v>2726</v>
      </c>
    </row>
    <row r="63" spans="1:6" x14ac:dyDescent="0.3">
      <c r="A63" s="41" t="str">
        <f t="shared" si="3"/>
        <v>Total</v>
      </c>
      <c r="B63" s="13">
        <f t="shared" si="4"/>
        <v>22197</v>
      </c>
      <c r="C63" s="13">
        <f t="shared" si="4"/>
        <v>40293</v>
      </c>
      <c r="D63" s="13">
        <f t="shared" si="4"/>
        <v>15127</v>
      </c>
      <c r="E63" s="13">
        <f t="shared" si="4"/>
        <v>16872</v>
      </c>
      <c r="F63" s="20">
        <f t="shared" si="5"/>
        <v>94489</v>
      </c>
    </row>
    <row r="64" spans="1:6" x14ac:dyDescent="0.3">
      <c r="A64" s="27" t="s">
        <v>149</v>
      </c>
      <c r="B64" s="28"/>
      <c r="C64" s="28"/>
      <c r="D64" s="28"/>
      <c r="E64" s="28"/>
      <c r="F64" s="29"/>
    </row>
    <row r="65" spans="1:6" x14ac:dyDescent="0.3">
      <c r="A65" s="47" t="s">
        <v>140</v>
      </c>
    </row>
    <row r="66" spans="1:6" x14ac:dyDescent="0.3">
      <c r="A66" s="47"/>
    </row>
    <row r="68" spans="1:6" ht="18" thickBot="1" x14ac:dyDescent="0.4">
      <c r="A68" s="25" t="s">
        <v>165</v>
      </c>
    </row>
    <row r="69" spans="1:6" ht="15" thickTop="1" x14ac:dyDescent="0.3">
      <c r="A69" t="s">
        <v>142</v>
      </c>
    </row>
    <row r="70" spans="1:6" x14ac:dyDescent="0.3">
      <c r="A70" s="21" t="s">
        <v>128</v>
      </c>
      <c r="B70" s="22" t="s">
        <v>144</v>
      </c>
      <c r="C70" s="22" t="s">
        <v>145</v>
      </c>
      <c r="D70" s="22" t="s">
        <v>146</v>
      </c>
      <c r="E70" s="22" t="s">
        <v>147</v>
      </c>
      <c r="F70" s="23" t="s">
        <v>148</v>
      </c>
    </row>
    <row r="71" spans="1:6" x14ac:dyDescent="0.3">
      <c r="A71" s="13" t="str">
        <f t="shared" ref="A71:A83" si="6">A51</f>
        <v>Travel and passenger fares</v>
      </c>
      <c r="B71" s="44">
        <f t="shared" ref="B71:E83" si="7">IFERROR((C11-B11)/B11*100,"n.c.")</f>
        <v>97.94941900205059</v>
      </c>
      <c r="C71" s="44">
        <f t="shared" si="7"/>
        <v>185.4074585635359</v>
      </c>
      <c r="D71" s="44">
        <f t="shared" si="7"/>
        <v>31.843588937014545</v>
      </c>
      <c r="E71" s="44">
        <f t="shared" si="7"/>
        <v>16.146970837080403</v>
      </c>
      <c r="F71" s="44">
        <f t="shared" ref="F71:F83" si="8">IFERROR((F11-B11)/B11*100,"n.c.")</f>
        <v>765.14012303485993</v>
      </c>
    </row>
    <row r="72" spans="1:6" x14ac:dyDescent="0.3">
      <c r="A72" s="49" t="str">
        <f t="shared" si="6"/>
        <v>Professional, technical, and related services</v>
      </c>
      <c r="B72" s="44">
        <f t="shared" si="7"/>
        <v>14.416694791315107</v>
      </c>
      <c r="C72" s="44">
        <f t="shared" si="7"/>
        <v>5.0194189076249938</v>
      </c>
      <c r="D72" s="44">
        <f t="shared" si="7"/>
        <v>14.099803389195767</v>
      </c>
      <c r="E72" s="44">
        <f t="shared" si="7"/>
        <v>18.384343973086075</v>
      </c>
      <c r="F72" s="44">
        <f t="shared" si="8"/>
        <v>62.307346158173026</v>
      </c>
    </row>
    <row r="73" spans="1:6" x14ac:dyDescent="0.3">
      <c r="A73" s="13" t="str">
        <f t="shared" si="6"/>
        <v>Air and sea transport services</v>
      </c>
      <c r="B73" s="44">
        <f t="shared" si="7"/>
        <v>48.739398164284886</v>
      </c>
      <c r="C73" s="44">
        <f t="shared" si="7"/>
        <v>30.245274175910016</v>
      </c>
      <c r="D73" s="44">
        <f t="shared" si="7"/>
        <v>-28.799328295549959</v>
      </c>
      <c r="E73" s="44">
        <f t="shared" si="7"/>
        <v>0.93076145552560641</v>
      </c>
      <c r="F73" s="44">
        <f t="shared" si="8"/>
        <v>39.218078308353668</v>
      </c>
    </row>
    <row r="74" spans="1:6" x14ac:dyDescent="0.3">
      <c r="A74" s="13" t="str">
        <f t="shared" si="6"/>
        <v>Computer services</v>
      </c>
      <c r="B74" s="44">
        <f t="shared" si="7"/>
        <v>9.9605188945290468</v>
      </c>
      <c r="C74" s="44">
        <f t="shared" si="7"/>
        <v>10.77144029544522</v>
      </c>
      <c r="D74" s="44">
        <f t="shared" si="7"/>
        <v>10.302833858121875</v>
      </c>
      <c r="E74" s="44">
        <f t="shared" si="7"/>
        <v>-3.6060618781747196</v>
      </c>
      <c r="F74" s="44">
        <f t="shared" si="8"/>
        <v>29.509306260575297</v>
      </c>
    </row>
    <row r="75" spans="1:6" x14ac:dyDescent="0.3">
      <c r="A75" s="13" t="str">
        <f t="shared" si="6"/>
        <v>Research and development services</v>
      </c>
      <c r="B75" s="44">
        <f t="shared" si="7"/>
        <v>-4.133244206773619</v>
      </c>
      <c r="C75" s="44">
        <f t="shared" si="7"/>
        <v>9.8547356188262647</v>
      </c>
      <c r="D75" s="44">
        <f t="shared" si="7"/>
        <v>-2.7240029620226385</v>
      </c>
      <c r="E75" s="44">
        <f t="shared" si="7"/>
        <v>18.324180305584253</v>
      </c>
      <c r="F75" s="44">
        <f t="shared" si="8"/>
        <v>21.217691622103388</v>
      </c>
    </row>
    <row r="76" spans="1:6" x14ac:dyDescent="0.3">
      <c r="A76" s="13" t="str">
        <f t="shared" si="6"/>
        <v>Financial services</v>
      </c>
      <c r="B76" s="44">
        <f t="shared" si="7"/>
        <v>27.400346620450605</v>
      </c>
      <c r="C76" s="44">
        <f t="shared" si="7"/>
        <v>21.52088151271936</v>
      </c>
      <c r="D76" s="44">
        <f t="shared" si="7"/>
        <v>24.739729094369192</v>
      </c>
      <c r="E76" s="44">
        <f t="shared" si="7"/>
        <v>3.8678991294983396</v>
      </c>
      <c r="F76" s="44">
        <f t="shared" si="8"/>
        <v>100.5892547660312</v>
      </c>
    </row>
    <row r="77" spans="1:6" x14ac:dyDescent="0.3">
      <c r="A77" s="13" t="str">
        <f t="shared" si="6"/>
        <v>Insurance services</v>
      </c>
      <c r="B77" s="44">
        <f t="shared" si="7"/>
        <v>-5.5374592833876219</v>
      </c>
      <c r="C77" s="44">
        <f t="shared" si="7"/>
        <v>-9.2319749216300941</v>
      </c>
      <c r="D77" s="44">
        <f t="shared" si="7"/>
        <v>17.838024520808151</v>
      </c>
      <c r="E77" s="44">
        <f t="shared" si="7"/>
        <v>11.225087924970692</v>
      </c>
      <c r="F77" s="44">
        <f t="shared" si="8"/>
        <v>12.37785016286645</v>
      </c>
    </row>
    <row r="78" spans="1:6" x14ac:dyDescent="0.3">
      <c r="A78" s="13" t="str">
        <f t="shared" si="6"/>
        <v>Audiovisual services</v>
      </c>
      <c r="B78" s="44">
        <f t="shared" si="7"/>
        <v>17.559523809523807</v>
      </c>
      <c r="C78" s="44">
        <f t="shared" si="7"/>
        <v>3.0886075949367089</v>
      </c>
      <c r="D78" s="44">
        <f t="shared" si="7"/>
        <v>15.471512770137524</v>
      </c>
      <c r="E78" s="44">
        <f t="shared" si="7"/>
        <v>0.6380263717566993</v>
      </c>
      <c r="F78" s="44">
        <f t="shared" si="8"/>
        <v>40.833333333333336</v>
      </c>
    </row>
    <row r="79" spans="1:6" x14ac:dyDescent="0.3">
      <c r="A79" s="13" t="str">
        <f t="shared" si="6"/>
        <v>Telecommunications and information services</v>
      </c>
      <c r="B79" s="44">
        <f t="shared" si="7"/>
        <v>4.0664375715922105</v>
      </c>
      <c r="C79" s="44">
        <f t="shared" si="7"/>
        <v>4.8981838194826643</v>
      </c>
      <c r="D79" s="44">
        <f t="shared" si="7"/>
        <v>63.16894018887723</v>
      </c>
      <c r="E79" s="44">
        <f t="shared" si="7"/>
        <v>-44.823151125401928</v>
      </c>
      <c r="F79" s="44">
        <f t="shared" si="8"/>
        <v>-1.7182130584192441</v>
      </c>
    </row>
    <row r="80" spans="1:6" x14ac:dyDescent="0.3">
      <c r="A80" s="13" t="str">
        <f t="shared" si="6"/>
        <v>Maintenance and repair services</v>
      </c>
      <c r="B80" s="44">
        <f t="shared" si="7"/>
        <v>20.072727272727274</v>
      </c>
      <c r="C80" s="44">
        <f t="shared" si="7"/>
        <v>-22.713506965475467</v>
      </c>
      <c r="D80" s="44">
        <f t="shared" si="7"/>
        <v>20.376175548589341</v>
      </c>
      <c r="E80" s="44">
        <f t="shared" si="7"/>
        <v>-1.4322916666666665</v>
      </c>
      <c r="F80" s="44">
        <f t="shared" si="8"/>
        <v>10.109090909090909</v>
      </c>
    </row>
    <row r="81" spans="1:11" x14ac:dyDescent="0.3">
      <c r="A81" s="13" t="str">
        <f t="shared" si="6"/>
        <v>Construction</v>
      </c>
      <c r="B81" s="44">
        <f t="shared" si="7"/>
        <v>15.231788079470199</v>
      </c>
      <c r="C81" s="44">
        <f t="shared" si="7"/>
        <v>18.96551724137931</v>
      </c>
      <c r="D81" s="44">
        <f t="shared" si="7"/>
        <v>-11.835748792270531</v>
      </c>
      <c r="E81" s="44">
        <f t="shared" si="7"/>
        <v>14.794520547945206</v>
      </c>
      <c r="F81" s="44">
        <f t="shared" si="8"/>
        <v>38.741721854304636</v>
      </c>
    </row>
    <row r="82" spans="1:11" x14ac:dyDescent="0.3">
      <c r="A82" s="13" t="str">
        <f t="shared" si="6"/>
        <v>All other services</v>
      </c>
      <c r="B82" s="44">
        <f t="shared" si="7"/>
        <v>10.972088546679499</v>
      </c>
      <c r="C82" s="44">
        <f t="shared" si="7"/>
        <v>-1.2315698178664354</v>
      </c>
      <c r="D82" s="44">
        <f t="shared" si="7"/>
        <v>21.882683526519141</v>
      </c>
      <c r="E82" s="44">
        <f t="shared" si="7"/>
        <v>14.135446685878964</v>
      </c>
      <c r="F82" s="44">
        <f t="shared" si="8"/>
        <v>52.473532242540912</v>
      </c>
    </row>
    <row r="83" spans="1:11" x14ac:dyDescent="0.3">
      <c r="A83" s="72" t="str">
        <f t="shared" si="6"/>
        <v>Total</v>
      </c>
      <c r="B83" s="44">
        <f t="shared" si="7"/>
        <v>21.308233577483175</v>
      </c>
      <c r="C83" s="44">
        <f t="shared" si="7"/>
        <v>31.885445682451252</v>
      </c>
      <c r="D83" s="44">
        <f t="shared" si="7"/>
        <v>9.0765086012924439</v>
      </c>
      <c r="E83" s="44">
        <f t="shared" si="7"/>
        <v>9.281140669351112</v>
      </c>
      <c r="F83" s="44">
        <f t="shared" si="8"/>
        <v>90.705666644267609</v>
      </c>
    </row>
    <row r="84" spans="1:11" x14ac:dyDescent="0.3">
      <c r="A84" s="27" t="s">
        <v>149</v>
      </c>
      <c r="B84" s="45"/>
      <c r="C84" s="45"/>
      <c r="D84" s="45"/>
      <c r="E84" s="45"/>
      <c r="F84" s="46"/>
    </row>
    <row r="85" spans="1:11" x14ac:dyDescent="0.3">
      <c r="A85" s="47" t="s">
        <v>140</v>
      </c>
    </row>
    <row r="86" spans="1:11" x14ac:dyDescent="0.3">
      <c r="A86" s="47"/>
    </row>
    <row r="88" spans="1:11" x14ac:dyDescent="0.3">
      <c r="A88" s="15" t="s">
        <v>166</v>
      </c>
      <c r="B88" s="14"/>
      <c r="C88" s="14"/>
      <c r="D88" s="14"/>
      <c r="E88" s="14"/>
      <c r="F88" s="14"/>
      <c r="G88" s="14"/>
      <c r="H88" s="14"/>
      <c r="I88" s="14"/>
      <c r="J88" s="14"/>
      <c r="K88" s="14"/>
    </row>
    <row r="90" spans="1:11" ht="18" thickBot="1" x14ac:dyDescent="0.4">
      <c r="A90" s="25" t="s">
        <v>167</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161</v>
      </c>
      <c r="B93" s="12">
        <v>38193</v>
      </c>
      <c r="C93" s="12">
        <v>45704</v>
      </c>
      <c r="D93" s="12">
        <v>58196</v>
      </c>
      <c r="E93" s="12">
        <v>55502</v>
      </c>
      <c r="F93" s="19">
        <v>64385</v>
      </c>
    </row>
    <row r="94" spans="1:11" x14ac:dyDescent="0.3">
      <c r="A94" s="33" t="s">
        <v>131</v>
      </c>
      <c r="B94" s="13">
        <v>46448</v>
      </c>
      <c r="C94" s="13">
        <v>50788</v>
      </c>
      <c r="D94" s="13">
        <v>53356</v>
      </c>
      <c r="E94" s="13">
        <v>54660</v>
      </c>
      <c r="F94" s="20">
        <v>59783</v>
      </c>
    </row>
    <row r="95" spans="1:11" x14ac:dyDescent="0.3">
      <c r="A95" s="12" t="s">
        <v>52</v>
      </c>
      <c r="B95" s="12">
        <v>27949</v>
      </c>
      <c r="C95" s="12">
        <v>29687</v>
      </c>
      <c r="D95" s="12">
        <v>32339</v>
      </c>
      <c r="E95" s="12">
        <v>32461</v>
      </c>
      <c r="F95" s="19">
        <v>40143</v>
      </c>
    </row>
    <row r="96" spans="1:11" x14ac:dyDescent="0.3">
      <c r="A96" s="33" t="s">
        <v>162</v>
      </c>
      <c r="B96" s="49">
        <v>25532</v>
      </c>
      <c r="C96" s="49">
        <v>31204</v>
      </c>
      <c r="D96" s="49">
        <v>31167</v>
      </c>
      <c r="E96" s="49">
        <v>34859</v>
      </c>
      <c r="F96" s="49">
        <v>38089</v>
      </c>
    </row>
    <row r="97" spans="1:6" x14ac:dyDescent="0.3">
      <c r="A97" s="12" t="s">
        <v>130</v>
      </c>
      <c r="B97" s="12">
        <v>7143</v>
      </c>
      <c r="C97" s="12">
        <v>6433</v>
      </c>
      <c r="D97" s="12">
        <v>27462</v>
      </c>
      <c r="E97" s="12">
        <v>34088</v>
      </c>
      <c r="F97" s="19">
        <v>37877</v>
      </c>
    </row>
    <row r="98" spans="1:6" x14ac:dyDescent="0.3">
      <c r="A98" s="33" t="s">
        <v>55</v>
      </c>
      <c r="B98" s="49">
        <v>10519</v>
      </c>
      <c r="C98" s="49">
        <v>12319</v>
      </c>
      <c r="D98" s="49">
        <v>14554</v>
      </c>
      <c r="E98" s="49">
        <v>13977</v>
      </c>
      <c r="F98" s="49">
        <v>14711</v>
      </c>
    </row>
    <row r="99" spans="1:6" x14ac:dyDescent="0.3">
      <c r="A99" s="12" t="s">
        <v>153</v>
      </c>
      <c r="B99" s="12">
        <v>4952</v>
      </c>
      <c r="C99" s="12">
        <v>4218</v>
      </c>
      <c r="D99" s="12">
        <v>5302</v>
      </c>
      <c r="E99" s="12">
        <v>7573</v>
      </c>
      <c r="F99" s="19">
        <v>9704</v>
      </c>
    </row>
    <row r="100" spans="1:6" x14ac:dyDescent="0.3">
      <c r="A100" s="33" t="s">
        <v>134</v>
      </c>
      <c r="B100" s="49">
        <v>4105</v>
      </c>
      <c r="C100" s="49">
        <v>4931</v>
      </c>
      <c r="D100" s="49">
        <v>4657</v>
      </c>
      <c r="E100" s="59" t="s">
        <v>169</v>
      </c>
      <c r="F100" s="49">
        <v>5515</v>
      </c>
    </row>
    <row r="101" spans="1:6" x14ac:dyDescent="0.3">
      <c r="A101" s="12" t="s">
        <v>154</v>
      </c>
      <c r="B101" s="12">
        <v>3900</v>
      </c>
      <c r="C101" s="12">
        <v>3257</v>
      </c>
      <c r="D101" s="12">
        <v>3341</v>
      </c>
      <c r="E101" s="12">
        <v>3227</v>
      </c>
      <c r="F101" s="19">
        <v>3253</v>
      </c>
    </row>
    <row r="102" spans="1:6" x14ac:dyDescent="0.3">
      <c r="A102" s="33" t="s">
        <v>58</v>
      </c>
      <c r="B102" s="49">
        <v>2090</v>
      </c>
      <c r="C102" s="49">
        <v>2247</v>
      </c>
      <c r="D102" s="49">
        <v>2082</v>
      </c>
      <c r="E102" s="49">
        <v>2448</v>
      </c>
      <c r="F102" s="49">
        <v>2788</v>
      </c>
    </row>
    <row r="103" spans="1:6" x14ac:dyDescent="0.3">
      <c r="A103" s="12" t="s">
        <v>137</v>
      </c>
      <c r="B103" s="12">
        <v>124</v>
      </c>
      <c r="C103" s="59" t="s">
        <v>169</v>
      </c>
      <c r="D103" s="59" t="s">
        <v>169</v>
      </c>
      <c r="E103" s="59" t="s">
        <v>169</v>
      </c>
      <c r="F103" s="12">
        <v>336</v>
      </c>
    </row>
    <row r="104" spans="1:6" x14ac:dyDescent="0.3">
      <c r="A104" s="33" t="s">
        <v>138</v>
      </c>
      <c r="B104" s="49">
        <f>B105-SUM(B93:B103)</f>
        <v>13255</v>
      </c>
      <c r="C104" s="59" t="s">
        <v>169</v>
      </c>
      <c r="D104" s="59" t="s">
        <v>169</v>
      </c>
      <c r="E104" s="59" t="s">
        <v>169</v>
      </c>
      <c r="F104" s="49">
        <f t="shared" ref="F104" si="9">F105-SUM(F93:F103)</f>
        <v>16469</v>
      </c>
    </row>
    <row r="105" spans="1:6" x14ac:dyDescent="0.3">
      <c r="A105" s="41" t="s">
        <v>77</v>
      </c>
      <c r="B105" s="12">
        <v>184210</v>
      </c>
      <c r="C105" s="12">
        <v>206640</v>
      </c>
      <c r="D105" s="12">
        <v>248898</v>
      </c>
      <c r="E105" s="12">
        <v>262515</v>
      </c>
      <c r="F105" s="12">
        <v>293053</v>
      </c>
    </row>
    <row r="106" spans="1:6" x14ac:dyDescent="0.3">
      <c r="A106" s="27" t="s">
        <v>149</v>
      </c>
      <c r="B106" s="28"/>
      <c r="C106" s="28"/>
      <c r="D106" s="28"/>
      <c r="E106" s="28"/>
      <c r="F106" s="29"/>
    </row>
    <row r="107" spans="1:6" x14ac:dyDescent="0.3">
      <c r="A107" s="47" t="s">
        <v>170</v>
      </c>
      <c r="B107" s="48"/>
      <c r="C107" s="48"/>
      <c r="D107" s="48"/>
      <c r="E107" s="48"/>
      <c r="F107" s="48"/>
    </row>
    <row r="110" spans="1:6" ht="18" thickBot="1" x14ac:dyDescent="0.4">
      <c r="A110" s="25" t="s">
        <v>171</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10">A93</f>
        <v>Research and development services</v>
      </c>
      <c r="B113" s="43">
        <f t="shared" ref="B113:F125" si="11">IFERROR(B93/B$105*100, "n.c.")</f>
        <v>20.73340209543456</v>
      </c>
      <c r="C113" s="43">
        <f t="shared" si="11"/>
        <v>22.117692605497481</v>
      </c>
      <c r="D113" s="43">
        <f t="shared" si="11"/>
        <v>23.381465499923664</v>
      </c>
      <c r="E113" s="43">
        <f t="shared" si="11"/>
        <v>21.142410909852771</v>
      </c>
      <c r="F113" s="43">
        <f t="shared" si="11"/>
        <v>21.970428557291687</v>
      </c>
    </row>
    <row r="114" spans="1:6" x14ac:dyDescent="0.3">
      <c r="A114" s="49" t="str">
        <f t="shared" si="10"/>
        <v>Professional, technical, and related services</v>
      </c>
      <c r="B114" s="44">
        <f t="shared" si="11"/>
        <v>25.214700613430324</v>
      </c>
      <c r="C114" s="44">
        <f t="shared" si="11"/>
        <v>24.578010065814944</v>
      </c>
      <c r="D114" s="44">
        <f t="shared" si="11"/>
        <v>21.436893827993796</v>
      </c>
      <c r="E114" s="44">
        <f t="shared" si="11"/>
        <v>20.821667333295242</v>
      </c>
      <c r="F114" s="44">
        <f t="shared" si="11"/>
        <v>20.400064152218199</v>
      </c>
    </row>
    <row r="115" spans="1:6" x14ac:dyDescent="0.3">
      <c r="A115" s="12" t="str">
        <f t="shared" si="10"/>
        <v>Computer services</v>
      </c>
      <c r="B115" s="43">
        <f t="shared" si="11"/>
        <v>15.172357635307529</v>
      </c>
      <c r="C115" s="43">
        <f t="shared" si="11"/>
        <v>14.366531165311653</v>
      </c>
      <c r="D115" s="43">
        <f t="shared" si="11"/>
        <v>12.992872582342969</v>
      </c>
      <c r="E115" s="43">
        <f t="shared" si="11"/>
        <v>12.365388644458413</v>
      </c>
      <c r="F115" s="43">
        <f t="shared" si="11"/>
        <v>13.698204761596026</v>
      </c>
    </row>
    <row r="116" spans="1:6" x14ac:dyDescent="0.3">
      <c r="A116" s="13" t="str">
        <f t="shared" si="10"/>
        <v>Financial services</v>
      </c>
      <c r="B116" s="44">
        <f t="shared" si="11"/>
        <v>13.860268172194779</v>
      </c>
      <c r="C116" s="44">
        <f t="shared" si="11"/>
        <v>15.100658149438637</v>
      </c>
      <c r="D116" s="44">
        <f t="shared" si="11"/>
        <v>12.52199696261119</v>
      </c>
      <c r="E116" s="44">
        <f t="shared" si="11"/>
        <v>13.278860255604441</v>
      </c>
      <c r="F116" s="44">
        <f t="shared" si="11"/>
        <v>12.997307654246843</v>
      </c>
    </row>
    <row r="117" spans="1:6" x14ac:dyDescent="0.3">
      <c r="A117" s="12" t="str">
        <f t="shared" si="10"/>
        <v>Travel and passenger fares</v>
      </c>
      <c r="B117" s="43">
        <f t="shared" si="11"/>
        <v>3.8776396503990016</v>
      </c>
      <c r="C117" s="43">
        <f t="shared" si="11"/>
        <v>3.1131436314363143</v>
      </c>
      <c r="D117" s="43">
        <f t="shared" si="11"/>
        <v>11.033435383169008</v>
      </c>
      <c r="E117" s="43">
        <f t="shared" si="11"/>
        <v>12.985162752604612</v>
      </c>
      <c r="F117" s="43">
        <f t="shared" si="11"/>
        <v>12.92496579117088</v>
      </c>
    </row>
    <row r="118" spans="1:6" x14ac:dyDescent="0.3">
      <c r="A118" s="13" t="str">
        <f t="shared" si="10"/>
        <v>Air and sea transport services</v>
      </c>
      <c r="B118" s="44">
        <f t="shared" si="11"/>
        <v>5.710330600944574</v>
      </c>
      <c r="C118" s="44">
        <f t="shared" si="11"/>
        <v>5.9615756871854435</v>
      </c>
      <c r="D118" s="44">
        <f t="shared" si="11"/>
        <v>5.8473752300139017</v>
      </c>
      <c r="E118" s="44">
        <f t="shared" si="11"/>
        <v>5.3242671847323013</v>
      </c>
      <c r="F118" s="44">
        <f t="shared" si="11"/>
        <v>5.0199110741060489</v>
      </c>
    </row>
    <row r="119" spans="1:6" x14ac:dyDescent="0.3">
      <c r="A119" s="12" t="str">
        <f t="shared" si="10"/>
        <v>Maintenance and repair services</v>
      </c>
      <c r="B119" s="43">
        <f t="shared" si="11"/>
        <v>2.6882362521035774</v>
      </c>
      <c r="C119" s="43">
        <f t="shared" si="11"/>
        <v>2.0412311265969802</v>
      </c>
      <c r="D119" s="43">
        <f t="shared" si="11"/>
        <v>2.1301898769777181</v>
      </c>
      <c r="E119" s="43">
        <f t="shared" si="11"/>
        <v>2.8847875359503266</v>
      </c>
      <c r="F119" s="43">
        <f t="shared" si="11"/>
        <v>3.3113464117412206</v>
      </c>
    </row>
    <row r="120" spans="1:6" x14ac:dyDescent="0.3">
      <c r="A120" s="13" t="str">
        <f t="shared" si="10"/>
        <v>Audiovisual services</v>
      </c>
      <c r="B120" s="44">
        <f t="shared" si="11"/>
        <v>2.2284349383855382</v>
      </c>
      <c r="C120" s="44">
        <f t="shared" si="11"/>
        <v>2.3862756484707703</v>
      </c>
      <c r="D120" s="44">
        <f t="shared" si="11"/>
        <v>1.8710475777226014</v>
      </c>
      <c r="E120" s="44" t="str">
        <f t="shared" si="11"/>
        <v>n.c.</v>
      </c>
      <c r="F120" s="44">
        <f t="shared" si="11"/>
        <v>1.8819121455845869</v>
      </c>
    </row>
    <row r="121" spans="1:6" x14ac:dyDescent="0.3">
      <c r="A121" s="12" t="str">
        <f t="shared" si="10"/>
        <v>Telecommunications and information services</v>
      </c>
      <c r="B121" s="43">
        <f t="shared" si="11"/>
        <v>2.1171489061397319</v>
      </c>
      <c r="C121" s="43">
        <f t="shared" si="11"/>
        <v>1.5761711188540455</v>
      </c>
      <c r="D121" s="43">
        <f t="shared" si="11"/>
        <v>1.342316933040844</v>
      </c>
      <c r="E121" s="43">
        <f t="shared" si="11"/>
        <v>1.229263089728206</v>
      </c>
      <c r="F121" s="43">
        <f t="shared" si="11"/>
        <v>1.1100381159721961</v>
      </c>
    </row>
    <row r="122" spans="1:6" x14ac:dyDescent="0.3">
      <c r="A122" s="13" t="str">
        <f t="shared" si="10"/>
        <v>Insurance services</v>
      </c>
      <c r="B122" s="44">
        <f t="shared" si="11"/>
        <v>1.1345746702133435</v>
      </c>
      <c r="C122" s="44">
        <f t="shared" si="11"/>
        <v>1.0873983739837398</v>
      </c>
      <c r="D122" s="44">
        <f t="shared" si="11"/>
        <v>0.83648723573512052</v>
      </c>
      <c r="E122" s="44">
        <f t="shared" si="11"/>
        <v>0.93251814182046744</v>
      </c>
      <c r="F122" s="44">
        <f t="shared" si="11"/>
        <v>0.95136374648954281</v>
      </c>
    </row>
    <row r="123" spans="1:6" x14ac:dyDescent="0.3">
      <c r="A123" s="12" t="str">
        <f t="shared" si="10"/>
        <v>Construction</v>
      </c>
      <c r="B123" s="43">
        <f t="shared" si="11"/>
        <v>6.7314478041365838E-2</v>
      </c>
      <c r="C123" s="43" t="str">
        <f t="shared" si="11"/>
        <v>n.c.</v>
      </c>
      <c r="D123" s="43" t="str">
        <f t="shared" si="11"/>
        <v>n.c.</v>
      </c>
      <c r="E123" s="43" t="str">
        <f t="shared" si="11"/>
        <v>n.c.</v>
      </c>
      <c r="F123" s="43">
        <f t="shared" si="11"/>
        <v>0.11465502827133658</v>
      </c>
    </row>
    <row r="124" spans="1:6" x14ac:dyDescent="0.3">
      <c r="A124" s="13" t="str">
        <f t="shared" si="10"/>
        <v>All other services</v>
      </c>
      <c r="B124" s="44">
        <f t="shared" si="11"/>
        <v>7.1955919874056775</v>
      </c>
      <c r="C124" s="44" t="str">
        <f t="shared" si="11"/>
        <v>n.c.</v>
      </c>
      <c r="D124" s="44" t="str">
        <f t="shared" si="11"/>
        <v>n.c.</v>
      </c>
      <c r="E124" s="44" t="str">
        <f t="shared" si="11"/>
        <v>n.c.</v>
      </c>
      <c r="F124" s="44">
        <f t="shared" si="11"/>
        <v>5.6198025613114346</v>
      </c>
    </row>
    <row r="125" spans="1:6" x14ac:dyDescent="0.3">
      <c r="A125" s="12" t="str">
        <f t="shared" si="10"/>
        <v>Total</v>
      </c>
      <c r="B125" s="43">
        <f t="shared" si="11"/>
        <v>100</v>
      </c>
      <c r="C125" s="43">
        <f t="shared" si="11"/>
        <v>100</v>
      </c>
      <c r="D125" s="43">
        <f t="shared" si="11"/>
        <v>100</v>
      </c>
      <c r="E125" s="43">
        <f t="shared" si="11"/>
        <v>100</v>
      </c>
      <c r="F125" s="43">
        <f t="shared" si="11"/>
        <v>100</v>
      </c>
    </row>
    <row r="126" spans="1:6" x14ac:dyDescent="0.3">
      <c r="A126" s="27" t="s">
        <v>149</v>
      </c>
      <c r="B126" s="45"/>
      <c r="C126" s="45"/>
      <c r="D126" s="45"/>
      <c r="E126" s="45"/>
      <c r="F126" s="46"/>
    </row>
    <row r="127" spans="1:6" x14ac:dyDescent="0.3">
      <c r="A127" s="47" t="s">
        <v>170</v>
      </c>
      <c r="B127" s="75"/>
      <c r="C127" s="75"/>
      <c r="D127" s="75"/>
      <c r="E127" s="75"/>
      <c r="F127" s="75"/>
    </row>
    <row r="130" spans="1:6" ht="18" thickBot="1" x14ac:dyDescent="0.4">
      <c r="A130" s="25" t="s">
        <v>173</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2">A113</f>
        <v>Research and development services</v>
      </c>
      <c r="B133" s="62">
        <f t="shared" ref="B133:E145" si="13">IFERROR(C93-B93,"n.c.")</f>
        <v>7511</v>
      </c>
      <c r="C133" s="62">
        <f t="shared" si="13"/>
        <v>12492</v>
      </c>
      <c r="D133" s="62">
        <f t="shared" si="13"/>
        <v>-2694</v>
      </c>
      <c r="E133" s="62">
        <f t="shared" si="13"/>
        <v>8883</v>
      </c>
      <c r="F133" s="67">
        <f t="shared" ref="F133:F145" si="14">IFERROR(F93-B93,"n.c.")</f>
        <v>26192</v>
      </c>
    </row>
    <row r="134" spans="1:6" x14ac:dyDescent="0.3">
      <c r="A134" s="49" t="str">
        <f t="shared" si="12"/>
        <v>Professional, technical, and related services</v>
      </c>
      <c r="B134" s="62">
        <f t="shared" si="13"/>
        <v>4340</v>
      </c>
      <c r="C134" s="62">
        <f t="shared" si="13"/>
        <v>2568</v>
      </c>
      <c r="D134" s="62">
        <f t="shared" si="13"/>
        <v>1304</v>
      </c>
      <c r="E134" s="62">
        <f t="shared" si="13"/>
        <v>5123</v>
      </c>
      <c r="F134" s="67">
        <f t="shared" si="14"/>
        <v>13335</v>
      </c>
    </row>
    <row r="135" spans="1:6" x14ac:dyDescent="0.3">
      <c r="A135" s="12" t="str">
        <f t="shared" si="12"/>
        <v>Computer services</v>
      </c>
      <c r="B135" s="62">
        <f t="shared" si="13"/>
        <v>1738</v>
      </c>
      <c r="C135" s="62">
        <f t="shared" si="13"/>
        <v>2652</v>
      </c>
      <c r="D135" s="62">
        <f t="shared" si="13"/>
        <v>122</v>
      </c>
      <c r="E135" s="62">
        <f t="shared" si="13"/>
        <v>7682</v>
      </c>
      <c r="F135" s="67">
        <f t="shared" si="14"/>
        <v>12194</v>
      </c>
    </row>
    <row r="136" spans="1:6" x14ac:dyDescent="0.3">
      <c r="A136" s="13" t="str">
        <f t="shared" si="12"/>
        <v>Financial services</v>
      </c>
      <c r="B136" s="62">
        <f t="shared" si="13"/>
        <v>5672</v>
      </c>
      <c r="C136" s="62">
        <f t="shared" si="13"/>
        <v>-37</v>
      </c>
      <c r="D136" s="62">
        <f t="shared" si="13"/>
        <v>3692</v>
      </c>
      <c r="E136" s="62">
        <f t="shared" si="13"/>
        <v>3230</v>
      </c>
      <c r="F136" s="67">
        <f t="shared" si="14"/>
        <v>12557</v>
      </c>
    </row>
    <row r="137" spans="1:6" x14ac:dyDescent="0.3">
      <c r="A137" s="12" t="str">
        <f t="shared" si="12"/>
        <v>Travel and passenger fares</v>
      </c>
      <c r="B137" s="62">
        <f t="shared" si="13"/>
        <v>-710</v>
      </c>
      <c r="C137" s="62">
        <f t="shared" si="13"/>
        <v>21029</v>
      </c>
      <c r="D137" s="62">
        <f t="shared" si="13"/>
        <v>6626</v>
      </c>
      <c r="E137" s="62">
        <f t="shared" si="13"/>
        <v>3789</v>
      </c>
      <c r="F137" s="67">
        <f t="shared" si="14"/>
        <v>30734</v>
      </c>
    </row>
    <row r="138" spans="1:6" x14ac:dyDescent="0.3">
      <c r="A138" s="13" t="str">
        <f t="shared" si="12"/>
        <v>Air and sea transport services</v>
      </c>
      <c r="B138" s="62">
        <f t="shared" si="13"/>
        <v>1800</v>
      </c>
      <c r="C138" s="62">
        <f t="shared" si="13"/>
        <v>2235</v>
      </c>
      <c r="D138" s="62">
        <f t="shared" si="13"/>
        <v>-577</v>
      </c>
      <c r="E138" s="62">
        <f t="shared" si="13"/>
        <v>734</v>
      </c>
      <c r="F138" s="67">
        <f t="shared" si="14"/>
        <v>4192</v>
      </c>
    </row>
    <row r="139" spans="1:6" x14ac:dyDescent="0.3">
      <c r="A139" s="12" t="str">
        <f t="shared" si="12"/>
        <v>Maintenance and repair services</v>
      </c>
      <c r="B139" s="62">
        <f t="shared" si="13"/>
        <v>-734</v>
      </c>
      <c r="C139" s="62">
        <f t="shared" si="13"/>
        <v>1084</v>
      </c>
      <c r="D139" s="62">
        <f t="shared" si="13"/>
        <v>2271</v>
      </c>
      <c r="E139" s="62">
        <f t="shared" si="13"/>
        <v>2131</v>
      </c>
      <c r="F139" s="67">
        <f t="shared" si="14"/>
        <v>4752</v>
      </c>
    </row>
    <row r="140" spans="1:6" x14ac:dyDescent="0.3">
      <c r="A140" s="13" t="str">
        <f t="shared" si="12"/>
        <v>Audiovisual services</v>
      </c>
      <c r="B140" s="62">
        <f t="shared" si="13"/>
        <v>826</v>
      </c>
      <c r="C140" s="62">
        <f t="shared" si="13"/>
        <v>-274</v>
      </c>
      <c r="D140" s="62" t="str">
        <f t="shared" si="13"/>
        <v>n.c.</v>
      </c>
      <c r="E140" s="62" t="str">
        <f t="shared" si="13"/>
        <v>n.c.</v>
      </c>
      <c r="F140" s="67">
        <f t="shared" si="14"/>
        <v>1410</v>
      </c>
    </row>
    <row r="141" spans="1:6" x14ac:dyDescent="0.3">
      <c r="A141" s="12" t="str">
        <f t="shared" si="12"/>
        <v>Telecommunications and information services</v>
      </c>
      <c r="B141" s="62">
        <f t="shared" si="13"/>
        <v>-643</v>
      </c>
      <c r="C141" s="62">
        <f t="shared" si="13"/>
        <v>84</v>
      </c>
      <c r="D141" s="62">
        <f t="shared" si="13"/>
        <v>-114</v>
      </c>
      <c r="E141" s="62">
        <f t="shared" si="13"/>
        <v>26</v>
      </c>
      <c r="F141" s="67">
        <f t="shared" si="14"/>
        <v>-647</v>
      </c>
    </row>
    <row r="142" spans="1:6" x14ac:dyDescent="0.3">
      <c r="A142" s="13" t="str">
        <f t="shared" si="12"/>
        <v>Insurance services</v>
      </c>
      <c r="B142" s="62">
        <f t="shared" si="13"/>
        <v>157</v>
      </c>
      <c r="C142" s="62">
        <f t="shared" si="13"/>
        <v>-165</v>
      </c>
      <c r="D142" s="62">
        <f t="shared" si="13"/>
        <v>366</v>
      </c>
      <c r="E142" s="62">
        <f t="shared" si="13"/>
        <v>340</v>
      </c>
      <c r="F142" s="67">
        <f t="shared" si="14"/>
        <v>698</v>
      </c>
    </row>
    <row r="143" spans="1:6" x14ac:dyDescent="0.3">
      <c r="A143" s="12" t="str">
        <f t="shared" si="12"/>
        <v>Construction</v>
      </c>
      <c r="B143" s="62" t="str">
        <f t="shared" si="13"/>
        <v>n.c.</v>
      </c>
      <c r="C143" s="62" t="str">
        <f t="shared" si="13"/>
        <v>n.c.</v>
      </c>
      <c r="D143" s="62" t="str">
        <f t="shared" si="13"/>
        <v>n.c.</v>
      </c>
      <c r="E143" s="62" t="str">
        <f t="shared" si="13"/>
        <v>n.c.</v>
      </c>
      <c r="F143" s="67">
        <f t="shared" si="14"/>
        <v>212</v>
      </c>
    </row>
    <row r="144" spans="1:6" x14ac:dyDescent="0.3">
      <c r="A144" s="13" t="str">
        <f t="shared" si="12"/>
        <v>All other services</v>
      </c>
      <c r="B144" s="62" t="str">
        <f t="shared" si="13"/>
        <v>n.c.</v>
      </c>
      <c r="C144" s="62" t="str">
        <f t="shared" si="13"/>
        <v>n.c.</v>
      </c>
      <c r="D144" s="62" t="str">
        <f t="shared" si="13"/>
        <v>n.c.</v>
      </c>
      <c r="E144" s="62" t="str">
        <f t="shared" si="13"/>
        <v>n.c.</v>
      </c>
      <c r="F144" s="67">
        <f t="shared" si="14"/>
        <v>3214</v>
      </c>
    </row>
    <row r="145" spans="1:6" x14ac:dyDescent="0.3">
      <c r="A145" s="41" t="str">
        <f t="shared" si="12"/>
        <v>Total</v>
      </c>
      <c r="B145" s="62">
        <f t="shared" si="13"/>
        <v>22430</v>
      </c>
      <c r="C145" s="62">
        <f t="shared" si="13"/>
        <v>42258</v>
      </c>
      <c r="D145" s="62">
        <f t="shared" si="13"/>
        <v>13617</v>
      </c>
      <c r="E145" s="62">
        <f t="shared" si="13"/>
        <v>30538</v>
      </c>
      <c r="F145" s="67">
        <f t="shared" si="14"/>
        <v>108843</v>
      </c>
    </row>
    <row r="146" spans="1:6" x14ac:dyDescent="0.3">
      <c r="A146" s="27" t="s">
        <v>149</v>
      </c>
      <c r="B146" s="28"/>
      <c r="C146" s="28"/>
      <c r="D146" s="28"/>
      <c r="E146" s="28"/>
      <c r="F146" s="29"/>
    </row>
    <row r="147" spans="1:6" x14ac:dyDescent="0.3">
      <c r="A147" s="47" t="s">
        <v>170</v>
      </c>
    </row>
    <row r="148" spans="1:6" x14ac:dyDescent="0.3">
      <c r="A148" s="47"/>
    </row>
    <row r="150" spans="1:6" ht="18" thickBot="1" x14ac:dyDescent="0.4">
      <c r="A150" s="25" t="s">
        <v>174</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Research and development services</v>
      </c>
      <c r="B153" s="44">
        <f t="shared" ref="B153:E165" si="15">IFERROR((C93-B93)/B93*100,"n.c.")</f>
        <v>19.665907365223994</v>
      </c>
      <c r="C153" s="44">
        <f t="shared" si="15"/>
        <v>27.332399789952738</v>
      </c>
      <c r="D153" s="44">
        <f t="shared" si="15"/>
        <v>-4.6291841363667601</v>
      </c>
      <c r="E153" s="44">
        <f t="shared" si="15"/>
        <v>16.00482865482325</v>
      </c>
      <c r="F153" s="44">
        <f t="shared" ref="F153:F165" si="16">IFERROR((F93-B93)/B93*100,"n.c.")</f>
        <v>68.57801167753253</v>
      </c>
    </row>
    <row r="154" spans="1:6" x14ac:dyDescent="0.3">
      <c r="A154" s="49" t="str">
        <f t="shared" ref="A154:A165" si="17">A134</f>
        <v>Professional, technical, and related services</v>
      </c>
      <c r="B154" s="44">
        <f t="shared" si="15"/>
        <v>9.3437822941784354</v>
      </c>
      <c r="C154" s="44">
        <f t="shared" si="15"/>
        <v>5.0563125147672681</v>
      </c>
      <c r="D154" s="44">
        <f t="shared" si="15"/>
        <v>2.4439613164405127</v>
      </c>
      <c r="E154" s="44">
        <f t="shared" si="15"/>
        <v>9.372484449323089</v>
      </c>
      <c r="F154" s="44">
        <f t="shared" si="16"/>
        <v>28.709524629693423</v>
      </c>
    </row>
    <row r="155" spans="1:6" x14ac:dyDescent="0.3">
      <c r="A155" s="12" t="str">
        <f t="shared" si="17"/>
        <v>Computer services</v>
      </c>
      <c r="B155" s="44">
        <f t="shared" si="15"/>
        <v>6.2184693548964187</v>
      </c>
      <c r="C155" s="44">
        <f t="shared" si="15"/>
        <v>8.9332030855256512</v>
      </c>
      <c r="D155" s="44">
        <f t="shared" si="15"/>
        <v>0.37725347104115775</v>
      </c>
      <c r="E155" s="44">
        <f t="shared" si="15"/>
        <v>23.665321462678289</v>
      </c>
      <c r="F155" s="44">
        <f t="shared" si="16"/>
        <v>43.62946795949766</v>
      </c>
    </row>
    <row r="156" spans="1:6" x14ac:dyDescent="0.3">
      <c r="A156" s="13" t="str">
        <f t="shared" si="17"/>
        <v>Financial services</v>
      </c>
      <c r="B156" s="44">
        <f t="shared" si="15"/>
        <v>22.215259282469056</v>
      </c>
      <c r="C156" s="44">
        <f t="shared" si="15"/>
        <v>-0.11857454172541981</v>
      </c>
      <c r="D156" s="44">
        <f t="shared" si="15"/>
        <v>11.845862611095068</v>
      </c>
      <c r="E156" s="44">
        <f t="shared" si="15"/>
        <v>9.2658997676353305</v>
      </c>
      <c r="F156" s="44">
        <f t="shared" si="16"/>
        <v>49.181419395268684</v>
      </c>
    </row>
    <row r="157" spans="1:6" x14ac:dyDescent="0.3">
      <c r="A157" s="12" t="str">
        <f t="shared" si="17"/>
        <v>Travel and passenger fares</v>
      </c>
      <c r="B157" s="44">
        <f t="shared" si="15"/>
        <v>-9.9398012039759198</v>
      </c>
      <c r="C157" s="44">
        <f t="shared" si="15"/>
        <v>326.89258510803671</v>
      </c>
      <c r="D157" s="44">
        <f t="shared" si="15"/>
        <v>24.127885805840798</v>
      </c>
      <c r="E157" s="44">
        <f t="shared" si="15"/>
        <v>11.115348509739498</v>
      </c>
      <c r="F157" s="44">
        <f t="shared" si="16"/>
        <v>430.26739465210699</v>
      </c>
    </row>
    <row r="158" spans="1:6" x14ac:dyDescent="0.3">
      <c r="A158" s="13" t="str">
        <f t="shared" si="17"/>
        <v>Air and sea transport services</v>
      </c>
      <c r="B158" s="44">
        <f t="shared" si="15"/>
        <v>17.111892765472003</v>
      </c>
      <c r="C158" s="44">
        <f t="shared" si="15"/>
        <v>18.142706388505562</v>
      </c>
      <c r="D158" s="44">
        <f t="shared" si="15"/>
        <v>-3.9645458293252713</v>
      </c>
      <c r="E158" s="44">
        <f t="shared" si="15"/>
        <v>5.2514845818129787</v>
      </c>
      <c r="F158" s="44">
        <f t="shared" si="16"/>
        <v>39.851696929365907</v>
      </c>
    </row>
    <row r="159" spans="1:6" x14ac:dyDescent="0.3">
      <c r="A159" s="12" t="str">
        <f t="shared" si="17"/>
        <v>Maintenance and repair services</v>
      </c>
      <c r="B159" s="44">
        <f t="shared" si="15"/>
        <v>-14.822294022617125</v>
      </c>
      <c r="C159" s="44">
        <f t="shared" si="15"/>
        <v>25.699383594120434</v>
      </c>
      <c r="D159" s="44">
        <f t="shared" si="15"/>
        <v>42.832893247831002</v>
      </c>
      <c r="E159" s="44">
        <f t="shared" si="15"/>
        <v>28.139442757163607</v>
      </c>
      <c r="F159" s="44">
        <f t="shared" si="16"/>
        <v>95.961227786752829</v>
      </c>
    </row>
    <row r="160" spans="1:6" x14ac:dyDescent="0.3">
      <c r="A160" s="13" t="str">
        <f t="shared" si="17"/>
        <v>Audiovisual services</v>
      </c>
      <c r="B160" s="44">
        <f t="shared" si="15"/>
        <v>20.121802679658956</v>
      </c>
      <c r="C160" s="44">
        <f t="shared" si="15"/>
        <v>-5.5566822145609409</v>
      </c>
      <c r="D160" s="44" t="str">
        <f t="shared" si="15"/>
        <v>n.c.</v>
      </c>
      <c r="E160" s="44" t="str">
        <f t="shared" si="15"/>
        <v>n.c.</v>
      </c>
      <c r="F160" s="44">
        <f t="shared" si="16"/>
        <v>34.348355663824606</v>
      </c>
    </row>
    <row r="161" spans="1:11" x14ac:dyDescent="0.3">
      <c r="A161" s="12" t="str">
        <f t="shared" si="17"/>
        <v>Telecommunications and information services</v>
      </c>
      <c r="B161" s="44">
        <f t="shared" si="15"/>
        <v>-16.487179487179489</v>
      </c>
      <c r="C161" s="44">
        <f t="shared" si="15"/>
        <v>2.5790604851089962</v>
      </c>
      <c r="D161" s="44">
        <f t="shared" si="15"/>
        <v>-3.4121520502843459</v>
      </c>
      <c r="E161" s="44">
        <f t="shared" si="15"/>
        <v>0.80570189030058881</v>
      </c>
      <c r="F161" s="44">
        <f t="shared" si="16"/>
        <v>-16.589743589743588</v>
      </c>
    </row>
    <row r="162" spans="1:11" x14ac:dyDescent="0.3">
      <c r="A162" s="13" t="str">
        <f t="shared" si="17"/>
        <v>Insurance services</v>
      </c>
      <c r="B162" s="44">
        <f t="shared" si="15"/>
        <v>7.5119617224880377</v>
      </c>
      <c r="C162" s="44">
        <f t="shared" si="15"/>
        <v>-7.3431241655540731</v>
      </c>
      <c r="D162" s="44">
        <f t="shared" si="15"/>
        <v>17.579250720461097</v>
      </c>
      <c r="E162" s="44">
        <f t="shared" si="15"/>
        <v>13.888888888888889</v>
      </c>
      <c r="F162" s="44">
        <f t="shared" si="16"/>
        <v>33.397129186602868</v>
      </c>
    </row>
    <row r="163" spans="1:11" x14ac:dyDescent="0.3">
      <c r="A163" s="12" t="str">
        <f t="shared" si="17"/>
        <v>Construction</v>
      </c>
      <c r="B163" s="44" t="str">
        <f t="shared" si="15"/>
        <v>n.c.</v>
      </c>
      <c r="C163" s="44" t="str">
        <f t="shared" si="15"/>
        <v>n.c.</v>
      </c>
      <c r="D163" s="44" t="str">
        <f t="shared" si="15"/>
        <v>n.c.</v>
      </c>
      <c r="E163" s="44" t="str">
        <f t="shared" si="15"/>
        <v>n.c.</v>
      </c>
      <c r="F163" s="44">
        <f t="shared" si="16"/>
        <v>170.96774193548387</v>
      </c>
    </row>
    <row r="164" spans="1:11" x14ac:dyDescent="0.3">
      <c r="A164" s="13" t="str">
        <f t="shared" si="17"/>
        <v>All other services</v>
      </c>
      <c r="B164" s="44" t="str">
        <f t="shared" si="15"/>
        <v>n.c.</v>
      </c>
      <c r="C164" s="44" t="str">
        <f t="shared" si="15"/>
        <v>n.c.</v>
      </c>
      <c r="D164" s="44" t="str">
        <f t="shared" si="15"/>
        <v>n.c.</v>
      </c>
      <c r="E164" s="44" t="str">
        <f t="shared" si="15"/>
        <v>n.c.</v>
      </c>
      <c r="F164" s="44">
        <f t="shared" si="16"/>
        <v>24.247453791022256</v>
      </c>
    </row>
    <row r="165" spans="1:11" x14ac:dyDescent="0.3">
      <c r="A165" s="41" t="str">
        <f t="shared" si="17"/>
        <v>Total</v>
      </c>
      <c r="B165" s="44">
        <f t="shared" si="15"/>
        <v>12.176320503772867</v>
      </c>
      <c r="C165" s="44">
        <f t="shared" si="15"/>
        <v>20.450058072009291</v>
      </c>
      <c r="D165" s="44">
        <f t="shared" si="15"/>
        <v>5.4709157968324371</v>
      </c>
      <c r="E165" s="44">
        <f t="shared" si="15"/>
        <v>11.632859074719541</v>
      </c>
      <c r="F165" s="44">
        <f t="shared" si="16"/>
        <v>59.086368818196618</v>
      </c>
    </row>
    <row r="166" spans="1:11" x14ac:dyDescent="0.3">
      <c r="A166" s="27" t="s">
        <v>149</v>
      </c>
      <c r="B166" s="45"/>
      <c r="C166" s="45"/>
      <c r="D166" s="45"/>
      <c r="E166" s="45"/>
      <c r="F166" s="46"/>
    </row>
    <row r="167" spans="1:11" x14ac:dyDescent="0.3">
      <c r="A167" s="47" t="s">
        <v>170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3E2B-90EB-4CC4-88AD-D315FE14BFCB}">
  <sheetPr>
    <tabColor theme="4" tint="-0.499984740745262"/>
    <pageSetUpPr fitToPage="1"/>
  </sheetPr>
  <dimension ref="A1:K173"/>
  <sheetViews>
    <sheetView zoomScale="85" zoomScaleNormal="85" workbookViewId="0">
      <pane ySplit="3" topLeftCell="A141" activePane="bottomLeft" state="frozen"/>
      <selection pane="bottomLeft" activeCell="E104" sqref="E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72</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175</v>
      </c>
      <c r="B6" s="14"/>
      <c r="C6" s="14"/>
      <c r="D6" s="14"/>
      <c r="E6" s="14"/>
      <c r="F6" s="14"/>
      <c r="G6" s="14"/>
      <c r="H6" s="14"/>
      <c r="I6" s="14"/>
      <c r="J6" s="14"/>
      <c r="K6" s="14"/>
    </row>
    <row r="8" spans="1:11" ht="18" thickBot="1" x14ac:dyDescent="0.4">
      <c r="A8" s="25" t="s">
        <v>176</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162</v>
      </c>
      <c r="B11" s="12">
        <v>14676</v>
      </c>
      <c r="C11" s="12">
        <v>16481</v>
      </c>
      <c r="D11" s="12">
        <v>17353</v>
      </c>
      <c r="E11" s="12">
        <v>18736</v>
      </c>
      <c r="F11" s="19">
        <v>19911</v>
      </c>
    </row>
    <row r="12" spans="1:11" x14ac:dyDescent="0.3">
      <c r="A12" s="33" t="s">
        <v>130</v>
      </c>
      <c r="B12" s="13">
        <v>3578</v>
      </c>
      <c r="C12" s="13">
        <v>3934</v>
      </c>
      <c r="D12" s="13">
        <v>13503</v>
      </c>
      <c r="E12" s="13">
        <v>18222</v>
      </c>
      <c r="F12" s="20">
        <v>19839</v>
      </c>
    </row>
    <row r="13" spans="1:11" x14ac:dyDescent="0.3">
      <c r="A13" s="12" t="s">
        <v>131</v>
      </c>
      <c r="B13" s="12">
        <v>11511</v>
      </c>
      <c r="C13" s="12">
        <v>14388</v>
      </c>
      <c r="D13" s="12">
        <v>14845</v>
      </c>
      <c r="E13" s="12">
        <v>15667</v>
      </c>
      <c r="F13" s="19">
        <v>18414</v>
      </c>
    </row>
    <row r="14" spans="1:11" x14ac:dyDescent="0.3">
      <c r="A14" s="33" t="s">
        <v>58</v>
      </c>
      <c r="B14" s="49">
        <v>5646</v>
      </c>
      <c r="C14" s="49">
        <v>6688</v>
      </c>
      <c r="D14" s="49">
        <v>6383</v>
      </c>
      <c r="E14" s="49">
        <v>8104</v>
      </c>
      <c r="F14" s="49">
        <v>10532</v>
      </c>
    </row>
    <row r="15" spans="1:11" x14ac:dyDescent="0.3">
      <c r="A15" s="12" t="s">
        <v>52</v>
      </c>
      <c r="B15" s="12">
        <v>3364</v>
      </c>
      <c r="C15" s="12">
        <v>3649</v>
      </c>
      <c r="D15" s="12">
        <v>3823</v>
      </c>
      <c r="E15" s="12">
        <v>4581</v>
      </c>
      <c r="F15" s="19">
        <v>4869</v>
      </c>
    </row>
    <row r="16" spans="1:11" x14ac:dyDescent="0.3">
      <c r="A16" s="33" t="s">
        <v>161</v>
      </c>
      <c r="B16" s="49">
        <v>5639</v>
      </c>
      <c r="C16" s="49">
        <v>4972</v>
      </c>
      <c r="D16" s="49">
        <v>5098</v>
      </c>
      <c r="E16" s="49">
        <v>5024</v>
      </c>
      <c r="F16" s="49">
        <v>4265</v>
      </c>
    </row>
    <row r="17" spans="1:6" x14ac:dyDescent="0.3">
      <c r="A17" s="12" t="s">
        <v>55</v>
      </c>
      <c r="B17" s="12">
        <v>1854</v>
      </c>
      <c r="C17" s="12">
        <v>2426</v>
      </c>
      <c r="D17" s="12">
        <v>2781</v>
      </c>
      <c r="E17" s="12">
        <v>2816</v>
      </c>
      <c r="F17" s="19">
        <v>2812</v>
      </c>
    </row>
    <row r="18" spans="1:6" x14ac:dyDescent="0.3">
      <c r="A18" s="33" t="s">
        <v>154</v>
      </c>
      <c r="B18" s="59" t="s">
        <v>169</v>
      </c>
      <c r="C18" s="49">
        <v>1356</v>
      </c>
      <c r="D18" s="49">
        <v>1339</v>
      </c>
      <c r="E18" s="49">
        <v>1416</v>
      </c>
      <c r="F18" s="49">
        <v>1851</v>
      </c>
    </row>
    <row r="19" spans="1:6" x14ac:dyDescent="0.3">
      <c r="A19" s="12" t="s">
        <v>134</v>
      </c>
      <c r="B19" s="12">
        <v>3877</v>
      </c>
      <c r="C19" s="12">
        <v>4537</v>
      </c>
      <c r="D19" s="12">
        <v>4852</v>
      </c>
      <c r="E19" s="12">
        <v>5235</v>
      </c>
      <c r="F19" s="60" t="s">
        <v>169</v>
      </c>
    </row>
    <row r="20" spans="1:6" x14ac:dyDescent="0.3">
      <c r="A20" s="33" t="s">
        <v>153</v>
      </c>
      <c r="B20" s="49">
        <v>450</v>
      </c>
      <c r="C20" s="49">
        <v>338</v>
      </c>
      <c r="D20" s="49">
        <v>549</v>
      </c>
      <c r="E20" s="49">
        <v>589</v>
      </c>
      <c r="F20" s="49">
        <v>691</v>
      </c>
    </row>
    <row r="21" spans="1:6" x14ac:dyDescent="0.3">
      <c r="A21" s="12" t="s">
        <v>137</v>
      </c>
      <c r="B21" s="12">
        <v>28</v>
      </c>
      <c r="C21" s="12">
        <v>148</v>
      </c>
      <c r="D21" s="12">
        <v>210</v>
      </c>
      <c r="E21" s="12">
        <v>196</v>
      </c>
      <c r="F21" s="12">
        <v>147</v>
      </c>
    </row>
    <row r="22" spans="1:6" x14ac:dyDescent="0.3">
      <c r="A22" s="33" t="s">
        <v>138</v>
      </c>
      <c r="B22" s="59" t="s">
        <v>169</v>
      </c>
      <c r="C22" s="59">
        <f t="shared" ref="C22:E22" si="0">C23-SUM(C11:C21)</f>
        <v>3175</v>
      </c>
      <c r="D22" s="59">
        <f t="shared" si="0"/>
        <v>2614</v>
      </c>
      <c r="E22" s="59">
        <f t="shared" si="0"/>
        <v>3425</v>
      </c>
      <c r="F22" s="59" t="s">
        <v>169</v>
      </c>
    </row>
    <row r="23" spans="1:6" x14ac:dyDescent="0.3">
      <c r="A23" s="41" t="s">
        <v>77</v>
      </c>
      <c r="B23" s="12">
        <v>54083</v>
      </c>
      <c r="C23" s="12">
        <v>62092</v>
      </c>
      <c r="D23" s="12">
        <v>73350</v>
      </c>
      <c r="E23" s="12">
        <v>84011</v>
      </c>
      <c r="F23" s="12">
        <v>92171</v>
      </c>
    </row>
    <row r="24" spans="1:6" x14ac:dyDescent="0.3">
      <c r="A24" s="27" t="s">
        <v>149</v>
      </c>
      <c r="B24" s="28"/>
      <c r="C24" s="28"/>
      <c r="D24" s="28"/>
      <c r="E24" s="28"/>
      <c r="F24" s="28"/>
    </row>
    <row r="25" spans="1:6" x14ac:dyDescent="0.3">
      <c r="A25" s="47" t="s">
        <v>140</v>
      </c>
    </row>
    <row r="26" spans="1:6" x14ac:dyDescent="0.3">
      <c r="A26" s="47"/>
    </row>
    <row r="28" spans="1:6" ht="18" thickBot="1" x14ac:dyDescent="0.4">
      <c r="A28" s="25" t="s">
        <v>177</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1">A11</f>
        <v>Financial services</v>
      </c>
      <c r="B31" s="43">
        <f t="shared" ref="B31:F43" si="2">IFERROR(B11/B$23*100, "n.c.")</f>
        <v>27.136068635245824</v>
      </c>
      <c r="C31" s="43">
        <f t="shared" si="2"/>
        <v>26.542871867551376</v>
      </c>
      <c r="D31" s="43">
        <f t="shared" si="2"/>
        <v>23.657805044308112</v>
      </c>
      <c r="E31" s="43">
        <f t="shared" si="2"/>
        <v>22.301841425527609</v>
      </c>
      <c r="F31" s="43">
        <f t="shared" si="2"/>
        <v>21.602239316053858</v>
      </c>
    </row>
    <row r="32" spans="1:6" x14ac:dyDescent="0.3">
      <c r="A32" s="13" t="str">
        <f t="shared" si="1"/>
        <v>Travel and passenger fares</v>
      </c>
      <c r="B32" s="44">
        <f t="shared" si="2"/>
        <v>6.6157572619862064</v>
      </c>
      <c r="C32" s="44">
        <f t="shared" si="2"/>
        <v>6.3357598402370678</v>
      </c>
      <c r="D32" s="44">
        <f t="shared" si="2"/>
        <v>18.408997955010225</v>
      </c>
      <c r="E32" s="44">
        <f t="shared" si="2"/>
        <v>21.690016783516445</v>
      </c>
      <c r="F32" s="44">
        <f t="shared" si="2"/>
        <v>21.524123639756539</v>
      </c>
    </row>
    <row r="33" spans="1:6" x14ac:dyDescent="0.3">
      <c r="A33" s="12" t="str">
        <f t="shared" si="1"/>
        <v>Professional, technical, and related services</v>
      </c>
      <c r="B33" s="43">
        <f t="shared" si="2"/>
        <v>21.283952443466525</v>
      </c>
      <c r="C33" s="43">
        <f t="shared" si="2"/>
        <v>23.172067255040908</v>
      </c>
      <c r="D33" s="43">
        <f t="shared" si="2"/>
        <v>20.238582140422633</v>
      </c>
      <c r="E33" s="43">
        <f t="shared" si="2"/>
        <v>18.648748378188571</v>
      </c>
      <c r="F33" s="43">
        <f t="shared" si="2"/>
        <v>19.978084213038809</v>
      </c>
    </row>
    <row r="34" spans="1:6" x14ac:dyDescent="0.3">
      <c r="A34" s="13" t="str">
        <f t="shared" si="1"/>
        <v>Insurance services</v>
      </c>
      <c r="B34" s="44">
        <f t="shared" si="2"/>
        <v>10.439509642586394</v>
      </c>
      <c r="C34" s="44">
        <f t="shared" si="2"/>
        <v>10.771113831089352</v>
      </c>
      <c r="D34" s="44">
        <f t="shared" si="2"/>
        <v>8.7021131561008858</v>
      </c>
      <c r="E34" s="44">
        <f t="shared" si="2"/>
        <v>9.646355834355024</v>
      </c>
      <c r="F34" s="44">
        <f t="shared" si="2"/>
        <v>11.426587538379751</v>
      </c>
    </row>
    <row r="35" spans="1:6" x14ac:dyDescent="0.3">
      <c r="A35" s="12" t="str">
        <f t="shared" si="1"/>
        <v>Computer services</v>
      </c>
      <c r="B35" s="43">
        <f t="shared" si="2"/>
        <v>6.220069152968585</v>
      </c>
      <c r="C35" s="43">
        <f t="shared" si="2"/>
        <v>5.8767635122076918</v>
      </c>
      <c r="D35" s="43">
        <f t="shared" si="2"/>
        <v>5.2119972733469666</v>
      </c>
      <c r="E35" s="43">
        <f t="shared" si="2"/>
        <v>5.45285736391663</v>
      </c>
      <c r="F35" s="43">
        <f t="shared" si="2"/>
        <v>5.282572609606059</v>
      </c>
    </row>
    <row r="36" spans="1:6" x14ac:dyDescent="0.3">
      <c r="A36" s="13" t="str">
        <f t="shared" si="1"/>
        <v>Research and development services</v>
      </c>
      <c r="B36" s="44">
        <f t="shared" si="2"/>
        <v>10.426566573599837</v>
      </c>
      <c r="C36" s="44">
        <f t="shared" si="2"/>
        <v>8.0074727823230045</v>
      </c>
      <c r="D36" s="44">
        <f t="shared" si="2"/>
        <v>6.9502385821404218</v>
      </c>
      <c r="E36" s="44">
        <f t="shared" si="2"/>
        <v>5.9801692635488211</v>
      </c>
      <c r="F36" s="44">
        <f t="shared" si="2"/>
        <v>4.6272688806674553</v>
      </c>
    </row>
    <row r="37" spans="1:6" x14ac:dyDescent="0.3">
      <c r="A37" s="12" t="str">
        <f t="shared" si="1"/>
        <v>Air and sea transport services</v>
      </c>
      <c r="B37" s="43">
        <f t="shared" si="2"/>
        <v>3.4280642715825675</v>
      </c>
      <c r="C37" s="43">
        <f t="shared" si="2"/>
        <v>3.9071055852605814</v>
      </c>
      <c r="D37" s="43">
        <f t="shared" si="2"/>
        <v>3.7914110429447851</v>
      </c>
      <c r="E37" s="43">
        <f t="shared" si="2"/>
        <v>3.3519420075942432</v>
      </c>
      <c r="F37" s="43">
        <f t="shared" si="2"/>
        <v>3.0508511353896561</v>
      </c>
    </row>
    <row r="38" spans="1:6" x14ac:dyDescent="0.3">
      <c r="A38" s="13" t="str">
        <f t="shared" si="1"/>
        <v>Telecommunications and information services</v>
      </c>
      <c r="B38" s="44" t="str">
        <f t="shared" si="2"/>
        <v>n.c.</v>
      </c>
      <c r="C38" s="44">
        <f t="shared" si="2"/>
        <v>2.1838562133608193</v>
      </c>
      <c r="D38" s="44">
        <f t="shared" si="2"/>
        <v>1.825494205862304</v>
      </c>
      <c r="E38" s="44">
        <f t="shared" si="2"/>
        <v>1.6854935663186965</v>
      </c>
      <c r="F38" s="44">
        <f t="shared" si="2"/>
        <v>2.0082238448101899</v>
      </c>
    </row>
    <row r="39" spans="1:6" x14ac:dyDescent="0.3">
      <c r="A39" s="12" t="str">
        <f t="shared" si="1"/>
        <v>Audiovisual services</v>
      </c>
      <c r="B39" s="43">
        <f t="shared" si="2"/>
        <v>7.168611208697742</v>
      </c>
      <c r="C39" s="43">
        <f t="shared" si="2"/>
        <v>7.3068994395413256</v>
      </c>
      <c r="D39" s="43">
        <f t="shared" si="2"/>
        <v>6.6148602590320378</v>
      </c>
      <c r="E39" s="43">
        <f t="shared" si="2"/>
        <v>6.2313268500553498</v>
      </c>
      <c r="F39" s="43" t="str">
        <f t="shared" si="2"/>
        <v>n.c.</v>
      </c>
    </row>
    <row r="40" spans="1:6" x14ac:dyDescent="0.3">
      <c r="A40" s="13" t="str">
        <f t="shared" si="1"/>
        <v>Maintenance and repair services</v>
      </c>
      <c r="B40" s="44">
        <f t="shared" si="2"/>
        <v>0.83205443485013775</v>
      </c>
      <c r="C40" s="44">
        <f t="shared" si="2"/>
        <v>0.54435353990852287</v>
      </c>
      <c r="D40" s="44">
        <f t="shared" si="2"/>
        <v>0.74846625766871167</v>
      </c>
      <c r="E40" s="44">
        <f t="shared" si="2"/>
        <v>0.7010986656509266</v>
      </c>
      <c r="F40" s="44">
        <f t="shared" si="2"/>
        <v>0.74969350446452787</v>
      </c>
    </row>
    <row r="41" spans="1:6" x14ac:dyDescent="0.3">
      <c r="A41" s="12" t="str">
        <f t="shared" si="1"/>
        <v>Construction</v>
      </c>
      <c r="B41" s="43">
        <f t="shared" si="2"/>
        <v>5.1772275946230788E-2</v>
      </c>
      <c r="C41" s="43">
        <f t="shared" si="2"/>
        <v>0.238355987888939</v>
      </c>
      <c r="D41" s="43">
        <f t="shared" si="2"/>
        <v>0.28629856850715746</v>
      </c>
      <c r="E41" s="43">
        <f t="shared" si="2"/>
        <v>0.23330278177857663</v>
      </c>
      <c r="F41" s="43">
        <f t="shared" si="2"/>
        <v>0.15948617244035543</v>
      </c>
    </row>
    <row r="42" spans="1:6" x14ac:dyDescent="0.3">
      <c r="A42" s="13" t="str">
        <f t="shared" si="1"/>
        <v>All other services</v>
      </c>
      <c r="B42" s="44" t="str">
        <f t="shared" si="2"/>
        <v>n.c.</v>
      </c>
      <c r="C42" s="44">
        <f t="shared" si="2"/>
        <v>5.1133801455904138</v>
      </c>
      <c r="D42" s="44">
        <f t="shared" si="2"/>
        <v>3.5637355146557601</v>
      </c>
      <c r="E42" s="44">
        <f t="shared" si="2"/>
        <v>4.0768470795491067</v>
      </c>
      <c r="F42" s="44" t="str">
        <f t="shared" si="2"/>
        <v>n.c.</v>
      </c>
    </row>
    <row r="43" spans="1:6" x14ac:dyDescent="0.3">
      <c r="A43" s="41" t="str">
        <f t="shared" si="1"/>
        <v>Total</v>
      </c>
      <c r="B43" s="43">
        <f t="shared" si="2"/>
        <v>100</v>
      </c>
      <c r="C43" s="43">
        <f t="shared" si="2"/>
        <v>100</v>
      </c>
      <c r="D43" s="43">
        <f t="shared" si="2"/>
        <v>100</v>
      </c>
      <c r="E43" s="43">
        <f t="shared" si="2"/>
        <v>100</v>
      </c>
      <c r="F43" s="43">
        <f t="shared" si="2"/>
        <v>100</v>
      </c>
    </row>
    <row r="44" spans="1:6" x14ac:dyDescent="0.3">
      <c r="A44" s="27" t="s">
        <v>149</v>
      </c>
      <c r="B44" s="45"/>
      <c r="C44" s="45"/>
      <c r="D44" s="45"/>
      <c r="E44" s="45"/>
      <c r="F44" s="46"/>
    </row>
    <row r="45" spans="1:6" x14ac:dyDescent="0.3">
      <c r="A45" s="47" t="s">
        <v>140</v>
      </c>
    </row>
    <row r="46" spans="1:6" x14ac:dyDescent="0.3">
      <c r="A46" s="47"/>
    </row>
    <row r="48" spans="1:6" ht="18" thickBot="1" x14ac:dyDescent="0.4">
      <c r="A48" s="25" t="s">
        <v>178</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3">A31</f>
        <v>Financial services</v>
      </c>
      <c r="B51" s="62">
        <f t="shared" ref="B51:E63" si="4">IFERROR(C11-B11,"n.c.")</f>
        <v>1805</v>
      </c>
      <c r="C51" s="62">
        <f t="shared" si="4"/>
        <v>872</v>
      </c>
      <c r="D51" s="62">
        <f t="shared" si="4"/>
        <v>1383</v>
      </c>
      <c r="E51" s="62">
        <f t="shared" si="4"/>
        <v>1175</v>
      </c>
      <c r="F51" s="67">
        <f t="shared" ref="F51:F63" si="5">IFERROR(F11-B11,"n.c.")</f>
        <v>5235</v>
      </c>
    </row>
    <row r="52" spans="1:6" x14ac:dyDescent="0.3">
      <c r="A52" s="13" t="str">
        <f t="shared" si="3"/>
        <v>Travel and passenger fares</v>
      </c>
      <c r="B52" s="62">
        <f t="shared" si="4"/>
        <v>356</v>
      </c>
      <c r="C52" s="62">
        <f t="shared" si="4"/>
        <v>9569</v>
      </c>
      <c r="D52" s="62">
        <f t="shared" si="4"/>
        <v>4719</v>
      </c>
      <c r="E52" s="62">
        <f t="shared" si="4"/>
        <v>1617</v>
      </c>
      <c r="F52" s="67">
        <f t="shared" si="5"/>
        <v>16261</v>
      </c>
    </row>
    <row r="53" spans="1:6" x14ac:dyDescent="0.3">
      <c r="A53" s="12" t="str">
        <f t="shared" si="3"/>
        <v>Professional, technical, and related services</v>
      </c>
      <c r="B53" s="62">
        <f t="shared" si="4"/>
        <v>2877</v>
      </c>
      <c r="C53" s="62">
        <f t="shared" si="4"/>
        <v>457</v>
      </c>
      <c r="D53" s="62">
        <f t="shared" si="4"/>
        <v>822</v>
      </c>
      <c r="E53" s="62">
        <f t="shared" si="4"/>
        <v>2747</v>
      </c>
      <c r="F53" s="67">
        <f t="shared" si="5"/>
        <v>6903</v>
      </c>
    </row>
    <row r="54" spans="1:6" x14ac:dyDescent="0.3">
      <c r="A54" s="13" t="str">
        <f t="shared" si="3"/>
        <v>Insurance services</v>
      </c>
      <c r="B54" s="62">
        <f t="shared" si="4"/>
        <v>1042</v>
      </c>
      <c r="C54" s="62">
        <f t="shared" si="4"/>
        <v>-305</v>
      </c>
      <c r="D54" s="62">
        <f t="shared" si="4"/>
        <v>1721</v>
      </c>
      <c r="E54" s="62">
        <f t="shared" si="4"/>
        <v>2428</v>
      </c>
      <c r="F54" s="67">
        <f t="shared" si="5"/>
        <v>4886</v>
      </c>
    </row>
    <row r="55" spans="1:6" x14ac:dyDescent="0.3">
      <c r="A55" s="12" t="str">
        <f t="shared" si="3"/>
        <v>Computer services</v>
      </c>
      <c r="B55" s="62">
        <f t="shared" si="4"/>
        <v>285</v>
      </c>
      <c r="C55" s="62">
        <f t="shared" si="4"/>
        <v>174</v>
      </c>
      <c r="D55" s="62">
        <f t="shared" si="4"/>
        <v>758</v>
      </c>
      <c r="E55" s="62">
        <f t="shared" si="4"/>
        <v>288</v>
      </c>
      <c r="F55" s="67">
        <f t="shared" si="5"/>
        <v>1505</v>
      </c>
    </row>
    <row r="56" spans="1:6" x14ac:dyDescent="0.3">
      <c r="A56" s="13" t="str">
        <f t="shared" si="3"/>
        <v>Research and development services</v>
      </c>
      <c r="B56" s="62">
        <f t="shared" si="4"/>
        <v>-667</v>
      </c>
      <c r="C56" s="62">
        <f t="shared" si="4"/>
        <v>126</v>
      </c>
      <c r="D56" s="62">
        <f t="shared" si="4"/>
        <v>-74</v>
      </c>
      <c r="E56" s="62">
        <f t="shared" si="4"/>
        <v>-759</v>
      </c>
      <c r="F56" s="67">
        <f t="shared" si="5"/>
        <v>-1374</v>
      </c>
    </row>
    <row r="57" spans="1:6" x14ac:dyDescent="0.3">
      <c r="A57" s="12" t="str">
        <f t="shared" si="3"/>
        <v>Air and sea transport services</v>
      </c>
      <c r="B57" s="62">
        <f t="shared" si="4"/>
        <v>572</v>
      </c>
      <c r="C57" s="62">
        <f t="shared" si="4"/>
        <v>355</v>
      </c>
      <c r="D57" s="62">
        <f t="shared" si="4"/>
        <v>35</v>
      </c>
      <c r="E57" s="62">
        <f t="shared" si="4"/>
        <v>-4</v>
      </c>
      <c r="F57" s="67">
        <f t="shared" si="5"/>
        <v>958</v>
      </c>
    </row>
    <row r="58" spans="1:6" x14ac:dyDescent="0.3">
      <c r="A58" s="13" t="str">
        <f t="shared" si="3"/>
        <v>Telecommunications and information services</v>
      </c>
      <c r="B58" s="62" t="str">
        <f t="shared" si="4"/>
        <v>n.c.</v>
      </c>
      <c r="C58" s="62">
        <f t="shared" si="4"/>
        <v>-17</v>
      </c>
      <c r="D58" s="62">
        <f t="shared" si="4"/>
        <v>77</v>
      </c>
      <c r="E58" s="62">
        <f t="shared" si="4"/>
        <v>435</v>
      </c>
      <c r="F58" s="67" t="str">
        <f t="shared" si="5"/>
        <v>n.c.</v>
      </c>
    </row>
    <row r="59" spans="1:6" x14ac:dyDescent="0.3">
      <c r="A59" s="12" t="str">
        <f t="shared" si="3"/>
        <v>Audiovisual services</v>
      </c>
      <c r="B59" s="62">
        <f t="shared" si="4"/>
        <v>660</v>
      </c>
      <c r="C59" s="62">
        <f t="shared" si="4"/>
        <v>315</v>
      </c>
      <c r="D59" s="62">
        <f t="shared" si="4"/>
        <v>383</v>
      </c>
      <c r="E59" s="62" t="str">
        <f t="shared" si="4"/>
        <v>n.c.</v>
      </c>
      <c r="F59" s="67" t="str">
        <f t="shared" si="5"/>
        <v>n.c.</v>
      </c>
    </row>
    <row r="60" spans="1:6" x14ac:dyDescent="0.3">
      <c r="A60" s="13" t="str">
        <f t="shared" si="3"/>
        <v>Maintenance and repair services</v>
      </c>
      <c r="B60" s="62">
        <f t="shared" si="4"/>
        <v>-112</v>
      </c>
      <c r="C60" s="62">
        <f t="shared" si="4"/>
        <v>211</v>
      </c>
      <c r="D60" s="62">
        <f t="shared" si="4"/>
        <v>40</v>
      </c>
      <c r="E60" s="62">
        <f t="shared" si="4"/>
        <v>102</v>
      </c>
      <c r="F60" s="67">
        <f t="shared" si="5"/>
        <v>241</v>
      </c>
    </row>
    <row r="61" spans="1:6" x14ac:dyDescent="0.3">
      <c r="A61" s="12" t="str">
        <f t="shared" si="3"/>
        <v>Construction</v>
      </c>
      <c r="B61" s="62">
        <f t="shared" si="4"/>
        <v>120</v>
      </c>
      <c r="C61" s="62">
        <f t="shared" si="4"/>
        <v>62</v>
      </c>
      <c r="D61" s="62">
        <f t="shared" si="4"/>
        <v>-14</v>
      </c>
      <c r="E61" s="62">
        <f t="shared" si="4"/>
        <v>-49</v>
      </c>
      <c r="F61" s="67">
        <f t="shared" si="5"/>
        <v>119</v>
      </c>
    </row>
    <row r="62" spans="1:6" x14ac:dyDescent="0.3">
      <c r="A62" s="13" t="str">
        <f t="shared" si="3"/>
        <v>All other services</v>
      </c>
      <c r="B62" s="62" t="str">
        <f t="shared" si="4"/>
        <v>n.c.</v>
      </c>
      <c r="C62" s="62">
        <f t="shared" si="4"/>
        <v>-561</v>
      </c>
      <c r="D62" s="62">
        <f t="shared" si="4"/>
        <v>811</v>
      </c>
      <c r="E62" s="62" t="str">
        <f t="shared" si="4"/>
        <v>n.c.</v>
      </c>
      <c r="F62" s="67" t="str">
        <f t="shared" si="5"/>
        <v>n.c.</v>
      </c>
    </row>
    <row r="63" spans="1:6" x14ac:dyDescent="0.3">
      <c r="A63" s="41" t="str">
        <f t="shared" si="3"/>
        <v>Total</v>
      </c>
      <c r="B63" s="62">
        <f t="shared" si="4"/>
        <v>8009</v>
      </c>
      <c r="C63" s="62">
        <f t="shared" si="4"/>
        <v>11258</v>
      </c>
      <c r="D63" s="62">
        <f t="shared" si="4"/>
        <v>10661</v>
      </c>
      <c r="E63" s="62">
        <f t="shared" si="4"/>
        <v>8160</v>
      </c>
      <c r="F63" s="67">
        <f t="shared" si="5"/>
        <v>38088</v>
      </c>
    </row>
    <row r="64" spans="1:6" x14ac:dyDescent="0.3">
      <c r="A64" s="27" t="s">
        <v>149</v>
      </c>
      <c r="B64" s="28"/>
      <c r="C64" s="28"/>
      <c r="D64" s="28"/>
      <c r="E64" s="28"/>
      <c r="F64" s="28"/>
    </row>
    <row r="65" spans="1:6" x14ac:dyDescent="0.3">
      <c r="A65" s="47" t="s">
        <v>140</v>
      </c>
    </row>
    <row r="66" spans="1:6" x14ac:dyDescent="0.3">
      <c r="A66" s="47"/>
    </row>
    <row r="68" spans="1:6" ht="18" thickBot="1" x14ac:dyDescent="0.4">
      <c r="A68" s="25" t="s">
        <v>180</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6">A51</f>
        <v>Financial services</v>
      </c>
      <c r="B71" s="44">
        <f t="shared" ref="B71:E83" si="7">IFERROR((C11-B11)/B11*100,"n.c.")</f>
        <v>12.298991550831289</v>
      </c>
      <c r="C71" s="44">
        <f t="shared" si="7"/>
        <v>5.2909410836721076</v>
      </c>
      <c r="D71" s="44">
        <f t="shared" si="7"/>
        <v>7.9698034921915522</v>
      </c>
      <c r="E71" s="44">
        <f t="shared" si="7"/>
        <v>6.2713492741246792</v>
      </c>
      <c r="F71" s="44">
        <f t="shared" ref="F71:F83" si="8">IFERROR((F11-B11)/B11*100,"n.c.")</f>
        <v>35.670482420278006</v>
      </c>
    </row>
    <row r="72" spans="1:6" x14ac:dyDescent="0.3">
      <c r="A72" s="13" t="str">
        <f t="shared" si="6"/>
        <v>Travel and passenger fares</v>
      </c>
      <c r="B72" s="44">
        <f t="shared" si="7"/>
        <v>9.9496925656791504</v>
      </c>
      <c r="C72" s="44">
        <f t="shared" si="7"/>
        <v>243.23843416370104</v>
      </c>
      <c r="D72" s="44">
        <f t="shared" si="7"/>
        <v>34.947789380137742</v>
      </c>
      <c r="E72" s="44">
        <f t="shared" si="7"/>
        <v>8.8738887059598284</v>
      </c>
      <c r="F72" s="44">
        <f t="shared" si="8"/>
        <v>454.47177193963108</v>
      </c>
    </row>
    <row r="73" spans="1:6" x14ac:dyDescent="0.3">
      <c r="A73" s="12" t="str">
        <f t="shared" si="6"/>
        <v>Professional, technical, and related services</v>
      </c>
      <c r="B73" s="44">
        <f t="shared" si="7"/>
        <v>24.993484493093561</v>
      </c>
      <c r="C73" s="44">
        <f t="shared" si="7"/>
        <v>3.1762579927717542</v>
      </c>
      <c r="D73" s="44">
        <f t="shared" si="7"/>
        <v>5.5372179184910744</v>
      </c>
      <c r="E73" s="44">
        <f t="shared" si="7"/>
        <v>17.533669496393696</v>
      </c>
      <c r="F73" s="44">
        <f t="shared" si="8"/>
        <v>59.968725566849102</v>
      </c>
    </row>
    <row r="74" spans="1:6" x14ac:dyDescent="0.3">
      <c r="A74" s="13" t="str">
        <f t="shared" si="6"/>
        <v>Insurance services</v>
      </c>
      <c r="B74" s="44">
        <f t="shared" si="7"/>
        <v>18.455543747786045</v>
      </c>
      <c r="C74" s="44">
        <f t="shared" si="7"/>
        <v>-4.5604066985645932</v>
      </c>
      <c r="D74" s="44">
        <f t="shared" si="7"/>
        <v>26.962243459188468</v>
      </c>
      <c r="E74" s="44">
        <f t="shared" si="7"/>
        <v>29.960513326752221</v>
      </c>
      <c r="F74" s="44">
        <f t="shared" si="8"/>
        <v>86.539142755933412</v>
      </c>
    </row>
    <row r="75" spans="1:6" x14ac:dyDescent="0.3">
      <c r="A75" s="12" t="str">
        <f t="shared" si="6"/>
        <v>Computer services</v>
      </c>
      <c r="B75" s="44">
        <f t="shared" si="7"/>
        <v>8.4720570749108202</v>
      </c>
      <c r="C75" s="44">
        <f t="shared" si="7"/>
        <v>4.7684297067689778</v>
      </c>
      <c r="D75" s="44">
        <f t="shared" si="7"/>
        <v>19.827360711483127</v>
      </c>
      <c r="E75" s="44">
        <f t="shared" si="7"/>
        <v>6.2868369351669937</v>
      </c>
      <c r="F75" s="44">
        <f t="shared" si="8"/>
        <v>44.738406658739592</v>
      </c>
    </row>
    <row r="76" spans="1:6" x14ac:dyDescent="0.3">
      <c r="A76" s="13" t="str">
        <f t="shared" si="6"/>
        <v>Research and development services</v>
      </c>
      <c r="B76" s="44">
        <f t="shared" si="7"/>
        <v>-11.828338357864869</v>
      </c>
      <c r="C76" s="44">
        <f t="shared" si="7"/>
        <v>2.5341914722445695</v>
      </c>
      <c r="D76" s="44">
        <f t="shared" si="7"/>
        <v>-1.4515496273048254</v>
      </c>
      <c r="E76" s="44">
        <f t="shared" si="7"/>
        <v>-15.107484076433121</v>
      </c>
      <c r="F76" s="44">
        <f t="shared" si="8"/>
        <v>-24.366022344387304</v>
      </c>
    </row>
    <row r="77" spans="1:6" x14ac:dyDescent="0.3">
      <c r="A77" s="12" t="str">
        <f t="shared" si="6"/>
        <v>Air and sea transport services</v>
      </c>
      <c r="B77" s="44">
        <f t="shared" si="7"/>
        <v>30.852211434735704</v>
      </c>
      <c r="C77" s="44">
        <f t="shared" si="7"/>
        <v>14.633140972794722</v>
      </c>
      <c r="D77" s="44">
        <f t="shared" si="7"/>
        <v>1.2585400934915498</v>
      </c>
      <c r="E77" s="44">
        <f t="shared" si="7"/>
        <v>-0.14204545454545456</v>
      </c>
      <c r="F77" s="44">
        <f t="shared" si="8"/>
        <v>51.672060409924491</v>
      </c>
    </row>
    <row r="78" spans="1:6" x14ac:dyDescent="0.3">
      <c r="A78" s="13" t="str">
        <f t="shared" si="6"/>
        <v>Telecommunications and information services</v>
      </c>
      <c r="B78" s="44" t="str">
        <f t="shared" si="7"/>
        <v>n.c.</v>
      </c>
      <c r="C78" s="44">
        <f t="shared" si="7"/>
        <v>-1.2536873156342183</v>
      </c>
      <c r="D78" s="44">
        <f t="shared" si="7"/>
        <v>5.7505601194921585</v>
      </c>
      <c r="E78" s="44">
        <f t="shared" si="7"/>
        <v>30.720338983050848</v>
      </c>
      <c r="F78" s="44" t="str">
        <f t="shared" si="8"/>
        <v>n.c.</v>
      </c>
    </row>
    <row r="79" spans="1:6" x14ac:dyDescent="0.3">
      <c r="A79" s="12" t="str">
        <f t="shared" si="6"/>
        <v>Audiovisual services</v>
      </c>
      <c r="B79" s="44">
        <f t="shared" si="7"/>
        <v>17.023471756512766</v>
      </c>
      <c r="C79" s="44">
        <f t="shared" si="7"/>
        <v>6.9429138197046507</v>
      </c>
      <c r="D79" s="44">
        <f t="shared" si="7"/>
        <v>7.8936521022258859</v>
      </c>
      <c r="E79" s="44" t="str">
        <f t="shared" si="7"/>
        <v>n.c.</v>
      </c>
      <c r="F79" s="44" t="str">
        <f t="shared" si="8"/>
        <v>n.c.</v>
      </c>
    </row>
    <row r="80" spans="1:6" x14ac:dyDescent="0.3">
      <c r="A80" s="13" t="str">
        <f t="shared" si="6"/>
        <v>Maintenance and repair services</v>
      </c>
      <c r="B80" s="44">
        <f t="shared" si="7"/>
        <v>-24.888888888888889</v>
      </c>
      <c r="C80" s="44">
        <f t="shared" si="7"/>
        <v>62.426035502958577</v>
      </c>
      <c r="D80" s="44">
        <f t="shared" si="7"/>
        <v>7.2859744990892539</v>
      </c>
      <c r="E80" s="44">
        <f t="shared" si="7"/>
        <v>17.317487266553481</v>
      </c>
      <c r="F80" s="44">
        <f t="shared" si="8"/>
        <v>53.555555555555557</v>
      </c>
    </row>
    <row r="81" spans="1:11" x14ac:dyDescent="0.3">
      <c r="A81" s="12" t="str">
        <f t="shared" si="6"/>
        <v>Construction</v>
      </c>
      <c r="B81" s="44">
        <f t="shared" si="7"/>
        <v>428.57142857142856</v>
      </c>
      <c r="C81" s="44">
        <f t="shared" si="7"/>
        <v>41.891891891891895</v>
      </c>
      <c r="D81" s="44">
        <f t="shared" si="7"/>
        <v>-6.666666666666667</v>
      </c>
      <c r="E81" s="44">
        <f t="shared" si="7"/>
        <v>-25</v>
      </c>
      <c r="F81" s="44">
        <f t="shared" si="8"/>
        <v>425</v>
      </c>
    </row>
    <row r="82" spans="1:11" x14ac:dyDescent="0.3">
      <c r="A82" s="13" t="str">
        <f t="shared" si="6"/>
        <v>All other services</v>
      </c>
      <c r="B82" s="44" t="str">
        <f t="shared" si="7"/>
        <v>n.c.</v>
      </c>
      <c r="C82" s="44">
        <f t="shared" si="7"/>
        <v>-17.669291338582678</v>
      </c>
      <c r="D82" s="44">
        <f t="shared" si="7"/>
        <v>31.025248661055855</v>
      </c>
      <c r="E82" s="44" t="str">
        <f t="shared" si="7"/>
        <v>n.c.</v>
      </c>
      <c r="F82" s="44" t="str">
        <f t="shared" si="8"/>
        <v>n.c.</v>
      </c>
    </row>
    <row r="83" spans="1:11" x14ac:dyDescent="0.3">
      <c r="A83" s="41" t="str">
        <f t="shared" si="6"/>
        <v>Total</v>
      </c>
      <c r="B83" s="44">
        <f t="shared" si="7"/>
        <v>14.808719930477229</v>
      </c>
      <c r="C83" s="44">
        <f t="shared" si="7"/>
        <v>18.131160213876182</v>
      </c>
      <c r="D83" s="44">
        <f t="shared" si="7"/>
        <v>14.534423994546694</v>
      </c>
      <c r="E83" s="44">
        <f t="shared" si="7"/>
        <v>9.7130137720060468</v>
      </c>
      <c r="F83" s="44">
        <f t="shared" si="8"/>
        <v>70.425087365715655</v>
      </c>
    </row>
    <row r="84" spans="1:11" x14ac:dyDescent="0.3">
      <c r="A84" s="27" t="s">
        <v>149</v>
      </c>
      <c r="B84" s="50"/>
      <c r="C84" s="50"/>
      <c r="D84" s="50"/>
      <c r="E84" s="50"/>
      <c r="F84" s="50"/>
    </row>
    <row r="85" spans="1:11" x14ac:dyDescent="0.3">
      <c r="A85" s="47" t="s">
        <v>140</v>
      </c>
      <c r="B85" s="74"/>
      <c r="C85" s="74"/>
      <c r="D85" s="74"/>
      <c r="E85" s="74"/>
      <c r="F85" s="74"/>
    </row>
    <row r="88" spans="1:11" x14ac:dyDescent="0.3">
      <c r="A88" s="15" t="s">
        <v>181</v>
      </c>
      <c r="B88" s="14"/>
      <c r="C88" s="14"/>
      <c r="D88" s="14"/>
      <c r="E88" s="14"/>
      <c r="F88" s="14"/>
      <c r="G88" s="14"/>
      <c r="H88" s="14"/>
      <c r="I88" s="14"/>
      <c r="J88" s="14"/>
      <c r="K88" s="14"/>
    </row>
    <row r="90" spans="1:11" ht="18" thickBot="1" x14ac:dyDescent="0.4">
      <c r="A90" s="25" t="s">
        <v>182</v>
      </c>
    </row>
    <row r="91" spans="1:11" ht="15" thickTop="1" x14ac:dyDescent="0.3">
      <c r="A91" t="s">
        <v>168</v>
      </c>
    </row>
    <row r="92" spans="1:11" x14ac:dyDescent="0.3">
      <c r="A92" s="21" t="s">
        <v>128</v>
      </c>
      <c r="B92" s="22" t="s">
        <v>89</v>
      </c>
      <c r="C92" s="22" t="s">
        <v>90</v>
      </c>
      <c r="D92" s="22" t="s">
        <v>91</v>
      </c>
      <c r="E92" s="22" t="s">
        <v>92</v>
      </c>
      <c r="F92" s="23" t="s">
        <v>129</v>
      </c>
    </row>
    <row r="93" spans="1:11" x14ac:dyDescent="0.3">
      <c r="A93" s="63" t="s">
        <v>162</v>
      </c>
      <c r="B93" s="12">
        <v>19159</v>
      </c>
      <c r="C93" s="12">
        <v>22418</v>
      </c>
      <c r="D93" s="12">
        <v>21842</v>
      </c>
      <c r="E93" s="12">
        <v>23189</v>
      </c>
      <c r="F93" s="19">
        <v>24304</v>
      </c>
    </row>
    <row r="94" spans="1:11" x14ac:dyDescent="0.3">
      <c r="A94" s="17" t="s">
        <v>131</v>
      </c>
      <c r="B94" s="62">
        <v>13973</v>
      </c>
      <c r="C94" s="62">
        <v>13356</v>
      </c>
      <c r="D94" s="62">
        <v>13023</v>
      </c>
      <c r="E94" s="62" t="s">
        <v>169</v>
      </c>
      <c r="F94" s="20">
        <v>16119</v>
      </c>
    </row>
    <row r="95" spans="1:11" x14ac:dyDescent="0.3">
      <c r="A95" s="63" t="s">
        <v>130</v>
      </c>
      <c r="B95" s="61">
        <v>2889</v>
      </c>
      <c r="C95" s="61">
        <v>2130</v>
      </c>
      <c r="D95" s="61">
        <v>12285</v>
      </c>
      <c r="E95" s="61">
        <v>14005</v>
      </c>
      <c r="F95" s="19">
        <v>14619</v>
      </c>
    </row>
    <row r="96" spans="1:11" x14ac:dyDescent="0.3">
      <c r="A96" s="17" t="s">
        <v>52</v>
      </c>
      <c r="B96" s="59">
        <v>6658</v>
      </c>
      <c r="C96" s="59">
        <v>7676</v>
      </c>
      <c r="D96" s="59">
        <v>8102</v>
      </c>
      <c r="E96" s="59">
        <v>9142</v>
      </c>
      <c r="F96" s="64">
        <v>10928</v>
      </c>
    </row>
    <row r="97" spans="1:6" x14ac:dyDescent="0.3">
      <c r="A97" s="63" t="s">
        <v>161</v>
      </c>
      <c r="B97" s="61">
        <v>3350</v>
      </c>
      <c r="C97" s="61">
        <v>5095</v>
      </c>
      <c r="D97" s="61">
        <v>5803</v>
      </c>
      <c r="E97" s="61">
        <v>5753</v>
      </c>
      <c r="F97" s="19">
        <v>6294</v>
      </c>
    </row>
    <row r="98" spans="1:6" x14ac:dyDescent="0.3">
      <c r="A98" s="17" t="s">
        <v>58</v>
      </c>
      <c r="B98" s="59">
        <v>3647</v>
      </c>
      <c r="C98" s="59">
        <v>5233</v>
      </c>
      <c r="D98" s="59">
        <v>4934</v>
      </c>
      <c r="E98" s="59">
        <v>5312</v>
      </c>
      <c r="F98" s="64">
        <v>6226</v>
      </c>
    </row>
    <row r="99" spans="1:6" x14ac:dyDescent="0.3">
      <c r="A99" s="63" t="s">
        <v>134</v>
      </c>
      <c r="B99" s="61">
        <v>4690</v>
      </c>
      <c r="C99" s="61">
        <v>5436</v>
      </c>
      <c r="D99" s="61">
        <v>6148</v>
      </c>
      <c r="E99" s="61" t="s">
        <v>169</v>
      </c>
      <c r="F99" s="19">
        <v>6169</v>
      </c>
    </row>
    <row r="100" spans="1:6" x14ac:dyDescent="0.3">
      <c r="A100" s="17" t="s">
        <v>55</v>
      </c>
      <c r="B100" s="59">
        <v>2480</v>
      </c>
      <c r="C100" s="59">
        <v>2575</v>
      </c>
      <c r="D100" s="59">
        <v>3808</v>
      </c>
      <c r="E100" s="59">
        <v>3955</v>
      </c>
      <c r="F100" s="64">
        <v>4233</v>
      </c>
    </row>
    <row r="101" spans="1:6" x14ac:dyDescent="0.3">
      <c r="A101" s="63" t="s">
        <v>154</v>
      </c>
      <c r="B101" s="61">
        <v>1148</v>
      </c>
      <c r="C101" s="61">
        <v>1256</v>
      </c>
      <c r="D101" s="61">
        <v>2007</v>
      </c>
      <c r="E101" s="61">
        <v>2276</v>
      </c>
      <c r="F101" s="19">
        <v>2634</v>
      </c>
    </row>
    <row r="102" spans="1:6" x14ac:dyDescent="0.3">
      <c r="A102" s="17" t="s">
        <v>153</v>
      </c>
      <c r="B102" s="59">
        <v>1146</v>
      </c>
      <c r="C102" s="59">
        <v>1026</v>
      </c>
      <c r="D102" s="59">
        <v>1129</v>
      </c>
      <c r="E102" s="59">
        <v>1241</v>
      </c>
      <c r="F102" s="64">
        <v>1958</v>
      </c>
    </row>
    <row r="103" spans="1:6" x14ac:dyDescent="0.3">
      <c r="A103" s="63" t="s">
        <v>137</v>
      </c>
      <c r="B103" s="61" t="s">
        <v>169</v>
      </c>
      <c r="C103" s="61">
        <v>149</v>
      </c>
      <c r="D103" s="61">
        <v>192</v>
      </c>
      <c r="E103" s="61">
        <v>159</v>
      </c>
      <c r="F103" s="19">
        <v>187</v>
      </c>
    </row>
    <row r="104" spans="1:6" x14ac:dyDescent="0.3">
      <c r="A104" s="17" t="s">
        <v>138</v>
      </c>
      <c r="B104" s="59" t="s">
        <v>169</v>
      </c>
      <c r="C104" s="49">
        <f t="shared" ref="C104:F104" si="9">C105-SUM(C93:C103)</f>
        <v>3560</v>
      </c>
      <c r="D104" s="49">
        <f t="shared" si="9"/>
        <v>4360</v>
      </c>
      <c r="E104" s="62" t="s">
        <v>169</v>
      </c>
      <c r="F104" s="64">
        <f t="shared" si="9"/>
        <v>5322</v>
      </c>
    </row>
    <row r="105" spans="1:6" x14ac:dyDescent="0.3">
      <c r="A105" s="65" t="s">
        <v>77</v>
      </c>
      <c r="B105" s="49">
        <v>63151</v>
      </c>
      <c r="C105" s="24">
        <v>69910</v>
      </c>
      <c r="D105" s="24">
        <v>83633</v>
      </c>
      <c r="E105" s="24">
        <v>90855</v>
      </c>
      <c r="F105" s="66">
        <v>98993</v>
      </c>
    </row>
    <row r="106" spans="1:6" x14ac:dyDescent="0.3">
      <c r="A106" s="27" t="s">
        <v>149</v>
      </c>
      <c r="B106" s="28"/>
      <c r="C106" s="28"/>
      <c r="D106" s="28"/>
      <c r="E106" s="28"/>
      <c r="F106" s="28"/>
    </row>
    <row r="107" spans="1:6" x14ac:dyDescent="0.3">
      <c r="A107" s="47" t="s">
        <v>183</v>
      </c>
    </row>
    <row r="108" spans="1:6" x14ac:dyDescent="0.3">
      <c r="A108" s="73"/>
    </row>
    <row r="110" spans="1:6" ht="18" thickBot="1" x14ac:dyDescent="0.4">
      <c r="A110" s="25" t="s">
        <v>184</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10">A93</f>
        <v>Financial services</v>
      </c>
      <c r="B113" s="43">
        <f t="shared" ref="B113:F125" si="11">IFERROR(B93/B$105*100, "n.c.")</f>
        <v>30.338395274817504</v>
      </c>
      <c r="C113" s="43">
        <f t="shared" si="11"/>
        <v>32.06694321270205</v>
      </c>
      <c r="D113" s="43">
        <f t="shared" si="11"/>
        <v>26.116485119510241</v>
      </c>
      <c r="E113" s="43">
        <f t="shared" si="11"/>
        <v>25.523086236310604</v>
      </c>
      <c r="F113" s="43">
        <f t="shared" si="11"/>
        <v>24.551230895113797</v>
      </c>
    </row>
    <row r="114" spans="1:6" x14ac:dyDescent="0.3">
      <c r="A114" s="13" t="str">
        <f t="shared" si="10"/>
        <v>Professional, technical, and related services</v>
      </c>
      <c r="B114" s="44">
        <f t="shared" si="11"/>
        <v>22.126332124590267</v>
      </c>
      <c r="C114" s="44">
        <f t="shared" si="11"/>
        <v>19.10456300958375</v>
      </c>
      <c r="D114" s="44">
        <f t="shared" si="11"/>
        <v>15.571604510181389</v>
      </c>
      <c r="E114" s="44" t="str">
        <f t="shared" si="11"/>
        <v>n.c.</v>
      </c>
      <c r="F114" s="44">
        <f t="shared" si="11"/>
        <v>16.282969502894144</v>
      </c>
    </row>
    <row r="115" spans="1:6" x14ac:dyDescent="0.3">
      <c r="A115" s="12" t="str">
        <f t="shared" si="10"/>
        <v>Travel and passenger fares</v>
      </c>
      <c r="B115" s="43">
        <f t="shared" si="11"/>
        <v>4.5747494101439408</v>
      </c>
      <c r="C115" s="43">
        <f t="shared" si="11"/>
        <v>3.0467744242597625</v>
      </c>
      <c r="D115" s="43">
        <f t="shared" si="11"/>
        <v>14.689177716929919</v>
      </c>
      <c r="E115" s="43">
        <f t="shared" si="11"/>
        <v>15.414671729679158</v>
      </c>
      <c r="F115" s="43">
        <f t="shared" si="11"/>
        <v>14.767710848241794</v>
      </c>
    </row>
    <row r="116" spans="1:6" x14ac:dyDescent="0.3">
      <c r="A116" s="13" t="str">
        <f t="shared" si="10"/>
        <v>Computer services</v>
      </c>
      <c r="B116" s="44">
        <f t="shared" si="11"/>
        <v>10.542984275783439</v>
      </c>
      <c r="C116" s="44">
        <f t="shared" si="11"/>
        <v>10.979831211557716</v>
      </c>
      <c r="D116" s="44">
        <f t="shared" si="11"/>
        <v>9.6875635215764113</v>
      </c>
      <c r="E116" s="44">
        <f t="shared" si="11"/>
        <v>10.062187001265753</v>
      </c>
      <c r="F116" s="44">
        <f t="shared" si="11"/>
        <v>11.03916438536058</v>
      </c>
    </row>
    <row r="117" spans="1:6" x14ac:dyDescent="0.3">
      <c r="A117" s="12" t="str">
        <f t="shared" si="10"/>
        <v>Research and development services</v>
      </c>
      <c r="B117" s="43">
        <f t="shared" si="11"/>
        <v>5.3047457680796821</v>
      </c>
      <c r="C117" s="43">
        <f t="shared" si="11"/>
        <v>7.2879416392504641</v>
      </c>
      <c r="D117" s="43">
        <f t="shared" si="11"/>
        <v>6.9386486195640469</v>
      </c>
      <c r="E117" s="43">
        <f t="shared" si="11"/>
        <v>6.3320675802102251</v>
      </c>
      <c r="F117" s="43">
        <f t="shared" si="11"/>
        <v>6.3580253149212576</v>
      </c>
    </row>
    <row r="118" spans="1:6" x14ac:dyDescent="0.3">
      <c r="A118" s="13" t="str">
        <f t="shared" si="10"/>
        <v>Insurance services</v>
      </c>
      <c r="B118" s="44">
        <f t="shared" si="11"/>
        <v>5.7750471093094324</v>
      </c>
      <c r="C118" s="44">
        <f t="shared" si="11"/>
        <v>7.4853382920898301</v>
      </c>
      <c r="D118" s="44">
        <f t="shared" si="11"/>
        <v>5.8995850920091355</v>
      </c>
      <c r="E118" s="44">
        <f t="shared" si="11"/>
        <v>5.8466787738704529</v>
      </c>
      <c r="F118" s="44">
        <f t="shared" si="11"/>
        <v>6.2893335892436841</v>
      </c>
    </row>
    <row r="119" spans="1:6" x14ac:dyDescent="0.3">
      <c r="A119" s="12" t="str">
        <f t="shared" si="10"/>
        <v>Audiovisual services</v>
      </c>
      <c r="B119" s="43">
        <f t="shared" si="11"/>
        <v>7.4266440753115548</v>
      </c>
      <c r="C119" s="43">
        <f t="shared" si="11"/>
        <v>7.7757116292375912</v>
      </c>
      <c r="D119" s="43">
        <f t="shared" si="11"/>
        <v>7.3511652099051803</v>
      </c>
      <c r="E119" s="43" t="str">
        <f t="shared" si="11"/>
        <v>n.c.</v>
      </c>
      <c r="F119" s="43">
        <f t="shared" si="11"/>
        <v>6.2317537603668951</v>
      </c>
    </row>
    <row r="120" spans="1:6" x14ac:dyDescent="0.3">
      <c r="A120" s="13" t="str">
        <f t="shared" si="10"/>
        <v>Air and sea transport services</v>
      </c>
      <c r="B120" s="44">
        <f t="shared" si="11"/>
        <v>3.9270953745783919</v>
      </c>
      <c r="C120" s="44">
        <f t="shared" si="11"/>
        <v>3.6833071091403236</v>
      </c>
      <c r="D120" s="44">
        <f t="shared" si="11"/>
        <v>4.553226597156625</v>
      </c>
      <c r="E120" s="44">
        <f t="shared" si="11"/>
        <v>4.3530900886027188</v>
      </c>
      <c r="F120" s="44">
        <f t="shared" si="11"/>
        <v>4.2760599234289289</v>
      </c>
    </row>
    <row r="121" spans="1:6" x14ac:dyDescent="0.3">
      <c r="A121" s="12" t="str">
        <f t="shared" si="10"/>
        <v>Telecommunications and information services</v>
      </c>
      <c r="B121" s="43">
        <f t="shared" si="11"/>
        <v>1.8178651169419329</v>
      </c>
      <c r="C121" s="43">
        <f t="shared" si="11"/>
        <v>1.7965956229437849</v>
      </c>
      <c r="D121" s="43">
        <f t="shared" si="11"/>
        <v>2.3997704255497232</v>
      </c>
      <c r="E121" s="43">
        <f t="shared" si="11"/>
        <v>2.5050905288646743</v>
      </c>
      <c r="F121" s="43">
        <f t="shared" si="11"/>
        <v>2.6607941975695248</v>
      </c>
    </row>
    <row r="122" spans="1:6" x14ac:dyDescent="0.3">
      <c r="A122" s="13" t="str">
        <f t="shared" si="10"/>
        <v>Maintenance and repair services</v>
      </c>
      <c r="B122" s="44">
        <f t="shared" si="11"/>
        <v>1.8146981045430794</v>
      </c>
      <c r="C122" s="44">
        <f t="shared" si="11"/>
        <v>1.4676012015448432</v>
      </c>
      <c r="D122" s="44">
        <f t="shared" si="11"/>
        <v>1.3499455956380855</v>
      </c>
      <c r="E122" s="44">
        <f t="shared" si="11"/>
        <v>1.3659127180672499</v>
      </c>
      <c r="F122" s="44">
        <f t="shared" si="11"/>
        <v>1.977917630539533</v>
      </c>
    </row>
    <row r="123" spans="1:6" x14ac:dyDescent="0.3">
      <c r="A123" s="12" t="str">
        <f t="shared" si="10"/>
        <v>Construction</v>
      </c>
      <c r="B123" s="43" t="str">
        <f t="shared" si="11"/>
        <v>n.c.</v>
      </c>
      <c r="C123" s="43">
        <f t="shared" si="11"/>
        <v>0.21313116864540124</v>
      </c>
      <c r="D123" s="43">
        <f t="shared" si="11"/>
        <v>0.22957445027680462</v>
      </c>
      <c r="E123" s="43">
        <f t="shared" si="11"/>
        <v>0.17500412745583624</v>
      </c>
      <c r="F123" s="43">
        <f t="shared" si="11"/>
        <v>0.18890224561332619</v>
      </c>
    </row>
    <row r="124" spans="1:6" x14ac:dyDescent="0.3">
      <c r="A124" s="13" t="str">
        <f t="shared" si="10"/>
        <v>All other services</v>
      </c>
      <c r="B124" s="44" t="str">
        <f t="shared" si="11"/>
        <v>n.c.</v>
      </c>
      <c r="C124" s="44">
        <f t="shared" si="11"/>
        <v>5.0922614790444864</v>
      </c>
      <c r="D124" s="44">
        <f t="shared" si="11"/>
        <v>5.2132531417024381</v>
      </c>
      <c r="E124" s="44" t="str">
        <f t="shared" si="11"/>
        <v>n.c.</v>
      </c>
      <c r="F124" s="44">
        <f t="shared" si="11"/>
        <v>5.3761377067065341</v>
      </c>
    </row>
    <row r="125" spans="1:6" x14ac:dyDescent="0.3">
      <c r="A125" s="12" t="str">
        <f t="shared" si="10"/>
        <v>Total</v>
      </c>
      <c r="B125" s="43">
        <f t="shared" si="11"/>
        <v>100</v>
      </c>
      <c r="C125" s="43">
        <f t="shared" si="11"/>
        <v>100</v>
      </c>
      <c r="D125" s="43">
        <f t="shared" si="11"/>
        <v>100</v>
      </c>
      <c r="E125" s="43">
        <f t="shared" si="11"/>
        <v>100</v>
      </c>
      <c r="F125" s="43">
        <f t="shared" si="11"/>
        <v>100</v>
      </c>
    </row>
    <row r="126" spans="1:6" x14ac:dyDescent="0.3">
      <c r="A126" s="28" t="s">
        <v>149</v>
      </c>
      <c r="B126" s="50"/>
      <c r="C126" s="50"/>
      <c r="D126" s="50"/>
      <c r="E126" s="50"/>
      <c r="F126" s="50"/>
    </row>
    <row r="127" spans="1:6" x14ac:dyDescent="0.3">
      <c r="A127" s="47" t="s">
        <v>183</v>
      </c>
    </row>
    <row r="128" spans="1:6" x14ac:dyDescent="0.3">
      <c r="A128" s="47"/>
    </row>
    <row r="130" spans="1:6" ht="18" thickBot="1" x14ac:dyDescent="0.4">
      <c r="A130" s="25" t="s">
        <v>185</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2">A113</f>
        <v>Financial services</v>
      </c>
      <c r="B133" s="62">
        <f t="shared" ref="B133:E145" si="13">IFERROR(C93-B93,"n.c.")</f>
        <v>3259</v>
      </c>
      <c r="C133" s="62">
        <f t="shared" si="13"/>
        <v>-576</v>
      </c>
      <c r="D133" s="62">
        <f t="shared" si="13"/>
        <v>1347</v>
      </c>
      <c r="E133" s="62">
        <f t="shared" si="13"/>
        <v>1115</v>
      </c>
      <c r="F133" s="67">
        <f t="shared" ref="F133:F145" si="14">IFERROR(F93-B93,"n.c.")</f>
        <v>5145</v>
      </c>
    </row>
    <row r="134" spans="1:6" x14ac:dyDescent="0.3">
      <c r="A134" s="13" t="str">
        <f t="shared" si="12"/>
        <v>Professional, technical, and related services</v>
      </c>
      <c r="B134" s="62">
        <f t="shared" si="13"/>
        <v>-617</v>
      </c>
      <c r="C134" s="62">
        <f t="shared" si="13"/>
        <v>-333</v>
      </c>
      <c r="D134" s="62" t="str">
        <f t="shared" si="13"/>
        <v>n.c.</v>
      </c>
      <c r="E134" s="62" t="str">
        <f t="shared" si="13"/>
        <v>n.c.</v>
      </c>
      <c r="F134" s="67">
        <f t="shared" si="14"/>
        <v>2146</v>
      </c>
    </row>
    <row r="135" spans="1:6" x14ac:dyDescent="0.3">
      <c r="A135" s="12" t="str">
        <f t="shared" si="12"/>
        <v>Travel and passenger fares</v>
      </c>
      <c r="B135" s="62">
        <f t="shared" si="13"/>
        <v>-759</v>
      </c>
      <c r="C135" s="62">
        <f t="shared" si="13"/>
        <v>10155</v>
      </c>
      <c r="D135" s="62">
        <f t="shared" si="13"/>
        <v>1720</v>
      </c>
      <c r="E135" s="62">
        <f t="shared" si="13"/>
        <v>614</v>
      </c>
      <c r="F135" s="67">
        <f t="shared" si="14"/>
        <v>11730</v>
      </c>
    </row>
    <row r="136" spans="1:6" x14ac:dyDescent="0.3">
      <c r="A136" s="13" t="str">
        <f t="shared" si="12"/>
        <v>Computer services</v>
      </c>
      <c r="B136" s="62">
        <f t="shared" si="13"/>
        <v>1018</v>
      </c>
      <c r="C136" s="62">
        <f t="shared" si="13"/>
        <v>426</v>
      </c>
      <c r="D136" s="62">
        <f t="shared" si="13"/>
        <v>1040</v>
      </c>
      <c r="E136" s="62">
        <f t="shared" si="13"/>
        <v>1786</v>
      </c>
      <c r="F136" s="67">
        <f t="shared" si="14"/>
        <v>4270</v>
      </c>
    </row>
    <row r="137" spans="1:6" x14ac:dyDescent="0.3">
      <c r="A137" s="12" t="str">
        <f t="shared" si="12"/>
        <v>Research and development services</v>
      </c>
      <c r="B137" s="62">
        <f t="shared" si="13"/>
        <v>1745</v>
      </c>
      <c r="C137" s="62">
        <f t="shared" si="13"/>
        <v>708</v>
      </c>
      <c r="D137" s="62">
        <f t="shared" si="13"/>
        <v>-50</v>
      </c>
      <c r="E137" s="62">
        <f t="shared" si="13"/>
        <v>541</v>
      </c>
      <c r="F137" s="67">
        <f t="shared" si="14"/>
        <v>2944</v>
      </c>
    </row>
    <row r="138" spans="1:6" x14ac:dyDescent="0.3">
      <c r="A138" s="13" t="str">
        <f t="shared" si="12"/>
        <v>Insurance services</v>
      </c>
      <c r="B138" s="62">
        <f t="shared" si="13"/>
        <v>1586</v>
      </c>
      <c r="C138" s="62">
        <f t="shared" si="13"/>
        <v>-299</v>
      </c>
      <c r="D138" s="62">
        <f t="shared" si="13"/>
        <v>378</v>
      </c>
      <c r="E138" s="62">
        <f t="shared" si="13"/>
        <v>914</v>
      </c>
      <c r="F138" s="67">
        <f t="shared" si="14"/>
        <v>2579</v>
      </c>
    </row>
    <row r="139" spans="1:6" x14ac:dyDescent="0.3">
      <c r="A139" s="12" t="str">
        <f t="shared" si="12"/>
        <v>Audiovisual services</v>
      </c>
      <c r="B139" s="62">
        <f t="shared" si="13"/>
        <v>746</v>
      </c>
      <c r="C139" s="62">
        <f t="shared" si="13"/>
        <v>712</v>
      </c>
      <c r="D139" s="62" t="str">
        <f t="shared" si="13"/>
        <v>n.c.</v>
      </c>
      <c r="E139" s="62" t="str">
        <f t="shared" si="13"/>
        <v>n.c.</v>
      </c>
      <c r="F139" s="67">
        <f t="shared" si="14"/>
        <v>1479</v>
      </c>
    </row>
    <row r="140" spans="1:6" x14ac:dyDescent="0.3">
      <c r="A140" s="13" t="str">
        <f t="shared" si="12"/>
        <v>Air and sea transport services</v>
      </c>
      <c r="B140" s="62">
        <f t="shared" si="13"/>
        <v>95</v>
      </c>
      <c r="C140" s="62">
        <f t="shared" si="13"/>
        <v>1233</v>
      </c>
      <c r="D140" s="62">
        <f t="shared" si="13"/>
        <v>147</v>
      </c>
      <c r="E140" s="62">
        <f t="shared" si="13"/>
        <v>278</v>
      </c>
      <c r="F140" s="67">
        <f t="shared" si="14"/>
        <v>1753</v>
      </c>
    </row>
    <row r="141" spans="1:6" x14ac:dyDescent="0.3">
      <c r="A141" s="12" t="str">
        <f t="shared" si="12"/>
        <v>Telecommunications and information services</v>
      </c>
      <c r="B141" s="62">
        <f t="shared" si="13"/>
        <v>108</v>
      </c>
      <c r="C141" s="62">
        <f t="shared" si="13"/>
        <v>751</v>
      </c>
      <c r="D141" s="62">
        <f t="shared" si="13"/>
        <v>269</v>
      </c>
      <c r="E141" s="62">
        <f t="shared" si="13"/>
        <v>358</v>
      </c>
      <c r="F141" s="67">
        <f t="shared" si="14"/>
        <v>1486</v>
      </c>
    </row>
    <row r="142" spans="1:6" x14ac:dyDescent="0.3">
      <c r="A142" s="13" t="str">
        <f t="shared" si="12"/>
        <v>Maintenance and repair services</v>
      </c>
      <c r="B142" s="62">
        <f t="shared" si="13"/>
        <v>-120</v>
      </c>
      <c r="C142" s="62">
        <f t="shared" si="13"/>
        <v>103</v>
      </c>
      <c r="D142" s="62">
        <f t="shared" si="13"/>
        <v>112</v>
      </c>
      <c r="E142" s="62">
        <f t="shared" si="13"/>
        <v>717</v>
      </c>
      <c r="F142" s="67">
        <f t="shared" si="14"/>
        <v>812</v>
      </c>
    </row>
    <row r="143" spans="1:6" x14ac:dyDescent="0.3">
      <c r="A143" s="12" t="str">
        <f t="shared" si="12"/>
        <v>Construction</v>
      </c>
      <c r="B143" s="62" t="str">
        <f t="shared" si="13"/>
        <v>n.c.</v>
      </c>
      <c r="C143" s="62">
        <f t="shared" si="13"/>
        <v>43</v>
      </c>
      <c r="D143" s="62">
        <f t="shared" si="13"/>
        <v>-33</v>
      </c>
      <c r="E143" s="62">
        <f t="shared" si="13"/>
        <v>28</v>
      </c>
      <c r="F143" s="67" t="str">
        <f t="shared" si="14"/>
        <v>n.c.</v>
      </c>
    </row>
    <row r="144" spans="1:6" x14ac:dyDescent="0.3">
      <c r="A144" s="13" t="str">
        <f t="shared" si="12"/>
        <v>All other services</v>
      </c>
      <c r="B144" s="62" t="str">
        <f t="shared" si="13"/>
        <v>n.c.</v>
      </c>
      <c r="C144" s="62">
        <f t="shared" si="13"/>
        <v>800</v>
      </c>
      <c r="D144" s="62" t="str">
        <f t="shared" si="13"/>
        <v>n.c.</v>
      </c>
      <c r="E144" s="62" t="str">
        <f t="shared" si="13"/>
        <v>n.c.</v>
      </c>
      <c r="F144" s="67" t="str">
        <f t="shared" si="14"/>
        <v>n.c.</v>
      </c>
    </row>
    <row r="145" spans="1:6" x14ac:dyDescent="0.3">
      <c r="A145" s="41" t="str">
        <f t="shared" si="12"/>
        <v>Total</v>
      </c>
      <c r="B145" s="62">
        <f t="shared" si="13"/>
        <v>6759</v>
      </c>
      <c r="C145" s="62">
        <f t="shared" si="13"/>
        <v>13723</v>
      </c>
      <c r="D145" s="62">
        <f t="shared" si="13"/>
        <v>7222</v>
      </c>
      <c r="E145" s="62">
        <f t="shared" si="13"/>
        <v>8138</v>
      </c>
      <c r="F145" s="67">
        <f t="shared" si="14"/>
        <v>35842</v>
      </c>
    </row>
    <row r="146" spans="1:6" x14ac:dyDescent="0.3">
      <c r="A146" s="27" t="s">
        <v>149</v>
      </c>
      <c r="B146" s="28"/>
      <c r="C146" s="28"/>
      <c r="D146" s="28"/>
      <c r="E146" s="28"/>
      <c r="F146" s="28"/>
    </row>
    <row r="147" spans="1:6" x14ac:dyDescent="0.3">
      <c r="A147" s="47" t="s">
        <v>183</v>
      </c>
    </row>
    <row r="148" spans="1:6" x14ac:dyDescent="0.3">
      <c r="A148" s="47"/>
    </row>
    <row r="150" spans="1:6" ht="18" thickBot="1" x14ac:dyDescent="0.4">
      <c r="A150" s="25" t="s">
        <v>186</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Financial services</v>
      </c>
      <c r="B153" s="44">
        <f t="shared" ref="B153:E165" si="15">IFERROR((C93-B93)/B93*100,"n.c.")</f>
        <v>17.010282373819095</v>
      </c>
      <c r="C153" s="44">
        <f t="shared" si="15"/>
        <v>-2.5693639040057099</v>
      </c>
      <c r="D153" s="44">
        <f t="shared" si="15"/>
        <v>6.1670176723743246</v>
      </c>
      <c r="E153" s="44">
        <f t="shared" si="15"/>
        <v>4.8083142869463966</v>
      </c>
      <c r="F153" s="44">
        <f t="shared" ref="F153:F165" si="16">IFERROR((F93-B93)/B93*100,"n.c.")</f>
        <v>26.854219948849106</v>
      </c>
    </row>
    <row r="154" spans="1:6" x14ac:dyDescent="0.3">
      <c r="A154" s="13" t="str">
        <f>A134</f>
        <v>Professional, technical, and related services</v>
      </c>
      <c r="B154" s="44">
        <f t="shared" si="15"/>
        <v>-4.4156587704859369</v>
      </c>
      <c r="C154" s="44">
        <f t="shared" si="15"/>
        <v>-2.4932614555256065</v>
      </c>
      <c r="D154" s="44" t="str">
        <f t="shared" si="15"/>
        <v>n.c.</v>
      </c>
      <c r="E154" s="44" t="str">
        <f t="shared" si="15"/>
        <v>n.c.</v>
      </c>
      <c r="F154" s="44">
        <f t="shared" si="16"/>
        <v>15.358190796536178</v>
      </c>
    </row>
    <row r="155" spans="1:6" x14ac:dyDescent="0.3">
      <c r="A155" s="12" t="str">
        <f t="shared" ref="A155:A165" si="17">A135</f>
        <v>Travel and passenger fares</v>
      </c>
      <c r="B155" s="44">
        <f t="shared" si="15"/>
        <v>-26.272066458982344</v>
      </c>
      <c r="C155" s="44">
        <f t="shared" si="15"/>
        <v>476.76056338028172</v>
      </c>
      <c r="D155" s="44">
        <f t="shared" si="15"/>
        <v>14.000814000814001</v>
      </c>
      <c r="E155" s="44">
        <f t="shared" si="15"/>
        <v>4.38414851838629</v>
      </c>
      <c r="F155" s="44">
        <f t="shared" si="16"/>
        <v>406.02284527518168</v>
      </c>
    </row>
    <row r="156" spans="1:6" x14ac:dyDescent="0.3">
      <c r="A156" s="13" t="str">
        <f t="shared" si="17"/>
        <v>Computer services</v>
      </c>
      <c r="B156" s="44">
        <f t="shared" si="15"/>
        <v>15.289876839891859</v>
      </c>
      <c r="C156" s="44">
        <f t="shared" si="15"/>
        <v>5.5497655028660757</v>
      </c>
      <c r="D156" s="44">
        <f t="shared" si="15"/>
        <v>12.836336706985929</v>
      </c>
      <c r="E156" s="44">
        <f t="shared" si="15"/>
        <v>19.53620651936119</v>
      </c>
      <c r="F156" s="44">
        <f t="shared" si="16"/>
        <v>64.133373385401029</v>
      </c>
    </row>
    <row r="157" spans="1:6" x14ac:dyDescent="0.3">
      <c r="A157" s="12" t="str">
        <f t="shared" si="17"/>
        <v>Research and development services</v>
      </c>
      <c r="B157" s="44">
        <f t="shared" si="15"/>
        <v>52.089552238805972</v>
      </c>
      <c r="C157" s="44">
        <f t="shared" si="15"/>
        <v>13.895976447497546</v>
      </c>
      <c r="D157" s="44">
        <f t="shared" si="15"/>
        <v>-0.86162329829398598</v>
      </c>
      <c r="E157" s="44">
        <f t="shared" si="15"/>
        <v>9.4037893273074928</v>
      </c>
      <c r="F157" s="44">
        <f t="shared" si="16"/>
        <v>87.880597014925371</v>
      </c>
    </row>
    <row r="158" spans="1:6" x14ac:dyDescent="0.3">
      <c r="A158" s="13" t="str">
        <f t="shared" si="17"/>
        <v>Insurance services</v>
      </c>
      <c r="B158" s="44">
        <f t="shared" si="15"/>
        <v>43.48779819029339</v>
      </c>
      <c r="C158" s="44">
        <f t="shared" si="15"/>
        <v>-5.7137397286451366</v>
      </c>
      <c r="D158" s="44">
        <f t="shared" si="15"/>
        <v>7.6611268747466559</v>
      </c>
      <c r="E158" s="44">
        <f t="shared" si="15"/>
        <v>17.206325301204821</v>
      </c>
      <c r="F158" s="44">
        <f t="shared" si="16"/>
        <v>70.715656704140386</v>
      </c>
    </row>
    <row r="159" spans="1:6" x14ac:dyDescent="0.3">
      <c r="A159" s="12" t="str">
        <f t="shared" si="17"/>
        <v>Audiovisual services</v>
      </c>
      <c r="B159" s="44">
        <f t="shared" si="15"/>
        <v>15.906183368869936</v>
      </c>
      <c r="C159" s="44">
        <f t="shared" si="15"/>
        <v>13.09786607799853</v>
      </c>
      <c r="D159" s="44" t="str">
        <f t="shared" si="15"/>
        <v>n.c.</v>
      </c>
      <c r="E159" s="44" t="str">
        <f t="shared" si="15"/>
        <v>n.c.</v>
      </c>
      <c r="F159" s="44">
        <f t="shared" si="16"/>
        <v>31.535181236673775</v>
      </c>
    </row>
    <row r="160" spans="1:6" x14ac:dyDescent="0.3">
      <c r="A160" s="13" t="str">
        <f t="shared" si="17"/>
        <v>Air and sea transport services</v>
      </c>
      <c r="B160" s="44">
        <f t="shared" si="15"/>
        <v>3.8306451612903225</v>
      </c>
      <c r="C160" s="44">
        <f t="shared" si="15"/>
        <v>47.883495145631066</v>
      </c>
      <c r="D160" s="44">
        <f t="shared" si="15"/>
        <v>3.8602941176470589</v>
      </c>
      <c r="E160" s="44">
        <f t="shared" si="15"/>
        <v>7.029077117572692</v>
      </c>
      <c r="F160" s="44">
        <f t="shared" si="16"/>
        <v>70.685483870967744</v>
      </c>
    </row>
    <row r="161" spans="1:11" x14ac:dyDescent="0.3">
      <c r="A161" s="12" t="str">
        <f t="shared" si="17"/>
        <v>Telecommunications and information services</v>
      </c>
      <c r="B161" s="44">
        <f t="shared" si="15"/>
        <v>9.4076655052264808</v>
      </c>
      <c r="C161" s="44">
        <f t="shared" si="15"/>
        <v>59.792993630573243</v>
      </c>
      <c r="D161" s="44">
        <f t="shared" si="15"/>
        <v>13.403089187842552</v>
      </c>
      <c r="E161" s="44">
        <f t="shared" si="15"/>
        <v>15.729349736379614</v>
      </c>
      <c r="F161" s="44">
        <f t="shared" si="16"/>
        <v>129.44250871080138</v>
      </c>
    </row>
    <row r="162" spans="1:11" x14ac:dyDescent="0.3">
      <c r="A162" s="13" t="str">
        <f t="shared" si="17"/>
        <v>Maintenance and repair services</v>
      </c>
      <c r="B162" s="44">
        <f t="shared" si="15"/>
        <v>-10.471204188481675</v>
      </c>
      <c r="C162" s="44">
        <f t="shared" si="15"/>
        <v>10.038986354775828</v>
      </c>
      <c r="D162" s="44">
        <f t="shared" si="15"/>
        <v>9.9202834366696191</v>
      </c>
      <c r="E162" s="44">
        <f t="shared" si="15"/>
        <v>57.77598710717163</v>
      </c>
      <c r="F162" s="44">
        <f t="shared" si="16"/>
        <v>70.855148342059337</v>
      </c>
    </row>
    <row r="163" spans="1:11" x14ac:dyDescent="0.3">
      <c r="A163" s="12" t="str">
        <f t="shared" si="17"/>
        <v>Construction</v>
      </c>
      <c r="B163" s="44" t="str">
        <f t="shared" si="15"/>
        <v>n.c.</v>
      </c>
      <c r="C163" s="44">
        <f t="shared" si="15"/>
        <v>28.859060402684566</v>
      </c>
      <c r="D163" s="44">
        <f t="shared" si="15"/>
        <v>-17.1875</v>
      </c>
      <c r="E163" s="44">
        <f t="shared" si="15"/>
        <v>17.610062893081761</v>
      </c>
      <c r="F163" s="44" t="str">
        <f t="shared" si="16"/>
        <v>n.c.</v>
      </c>
    </row>
    <row r="164" spans="1:11" x14ac:dyDescent="0.3">
      <c r="A164" s="13" t="str">
        <f t="shared" si="17"/>
        <v>All other services</v>
      </c>
      <c r="B164" s="44" t="str">
        <f t="shared" si="15"/>
        <v>n.c.</v>
      </c>
      <c r="C164" s="44">
        <f t="shared" si="15"/>
        <v>22.471910112359549</v>
      </c>
      <c r="D164" s="44" t="str">
        <f t="shared" si="15"/>
        <v>n.c.</v>
      </c>
      <c r="E164" s="44" t="str">
        <f t="shared" si="15"/>
        <v>n.c.</v>
      </c>
      <c r="F164" s="44" t="str">
        <f t="shared" si="16"/>
        <v>n.c.</v>
      </c>
    </row>
    <row r="165" spans="1:11" x14ac:dyDescent="0.3">
      <c r="A165" s="41" t="str">
        <f t="shared" si="17"/>
        <v>Total</v>
      </c>
      <c r="B165" s="44">
        <f t="shared" si="15"/>
        <v>10.702918401925544</v>
      </c>
      <c r="C165" s="44">
        <f t="shared" si="15"/>
        <v>19.629523673294237</v>
      </c>
      <c r="D165" s="44">
        <f t="shared" si="15"/>
        <v>8.6353472911410574</v>
      </c>
      <c r="E165" s="44">
        <f t="shared" si="15"/>
        <v>8.9571294920477698</v>
      </c>
      <c r="F165" s="44">
        <f t="shared" si="16"/>
        <v>56.756029199854318</v>
      </c>
    </row>
    <row r="166" spans="1:11" x14ac:dyDescent="0.3">
      <c r="A166" s="27" t="s">
        <v>149</v>
      </c>
      <c r="B166" s="50"/>
      <c r="C166" s="50"/>
      <c r="D166" s="50"/>
      <c r="E166" s="50"/>
      <c r="F166" s="50"/>
    </row>
    <row r="167" spans="1:11" x14ac:dyDescent="0.3">
      <c r="A167" s="47" t="s">
        <v>183</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ADDB9-F7DB-4E4B-991C-124048FD4759}">
  <sheetPr>
    <tabColor theme="4" tint="-0.499984740745262"/>
    <pageSetUpPr fitToPage="1"/>
  </sheetPr>
  <dimension ref="A1:K173"/>
  <sheetViews>
    <sheetView zoomScale="85" zoomScaleNormal="85" workbookViewId="0">
      <pane ySplit="3" topLeftCell="A80" activePane="bottomLeft" state="frozen"/>
      <selection pane="bottomLeft" activeCell="C104" sqref="C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22</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187</v>
      </c>
      <c r="B6" s="14"/>
      <c r="C6" s="14"/>
      <c r="D6" s="14"/>
      <c r="E6" s="14"/>
      <c r="F6" s="14"/>
      <c r="G6" s="14"/>
      <c r="H6" s="14"/>
      <c r="I6" s="14"/>
      <c r="J6" s="14"/>
      <c r="K6" s="14"/>
    </row>
    <row r="8" spans="1:11" ht="18" thickBot="1" x14ac:dyDescent="0.4">
      <c r="A8" s="25" t="s">
        <v>188</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130</v>
      </c>
      <c r="B11" s="12">
        <v>1609</v>
      </c>
      <c r="C11" s="12">
        <v>1771</v>
      </c>
      <c r="D11" s="12">
        <v>7430</v>
      </c>
      <c r="E11" s="12">
        <v>12008</v>
      </c>
      <c r="F11" s="19">
        <v>13988</v>
      </c>
    </row>
    <row r="12" spans="1:11" x14ac:dyDescent="0.3">
      <c r="A12" s="33" t="s">
        <v>52</v>
      </c>
      <c r="B12" s="13">
        <v>8898</v>
      </c>
      <c r="C12" s="13">
        <v>12485</v>
      </c>
      <c r="D12" s="13">
        <v>12535</v>
      </c>
      <c r="E12" s="13">
        <v>12037</v>
      </c>
      <c r="F12" s="20">
        <v>11081</v>
      </c>
    </row>
    <row r="13" spans="1:11" x14ac:dyDescent="0.3">
      <c r="A13" s="12" t="s">
        <v>131</v>
      </c>
      <c r="B13" s="12">
        <v>5552</v>
      </c>
      <c r="C13" s="12">
        <v>6333</v>
      </c>
      <c r="D13" s="12">
        <v>6710</v>
      </c>
      <c r="E13" s="12">
        <v>7580</v>
      </c>
      <c r="F13" s="19">
        <v>7949</v>
      </c>
    </row>
    <row r="14" spans="1:11" x14ac:dyDescent="0.3">
      <c r="A14" s="33" t="s">
        <v>162</v>
      </c>
      <c r="B14" s="49">
        <v>2858</v>
      </c>
      <c r="C14" s="49">
        <v>2876</v>
      </c>
      <c r="D14" s="49">
        <v>4706</v>
      </c>
      <c r="E14" s="49">
        <v>5922</v>
      </c>
      <c r="F14" s="49">
        <v>4650</v>
      </c>
    </row>
    <row r="15" spans="1:11" x14ac:dyDescent="0.3">
      <c r="A15" s="12" t="s">
        <v>161</v>
      </c>
      <c r="B15" s="12">
        <v>2846</v>
      </c>
      <c r="C15" s="61" t="s">
        <v>169</v>
      </c>
      <c r="D15" s="61" t="s">
        <v>169</v>
      </c>
      <c r="E15" s="12">
        <v>2745</v>
      </c>
      <c r="F15" s="19">
        <v>3137</v>
      </c>
    </row>
    <row r="16" spans="1:11" x14ac:dyDescent="0.3">
      <c r="A16" s="33" t="s">
        <v>55</v>
      </c>
      <c r="B16" s="49">
        <v>1408</v>
      </c>
      <c r="C16" s="49">
        <v>1700</v>
      </c>
      <c r="D16" s="49">
        <v>2013</v>
      </c>
      <c r="E16" s="49">
        <v>2258</v>
      </c>
      <c r="F16" s="49">
        <v>2705</v>
      </c>
    </row>
    <row r="17" spans="1:6" x14ac:dyDescent="0.3">
      <c r="A17" s="12" t="s">
        <v>153</v>
      </c>
      <c r="B17" s="12">
        <v>1440</v>
      </c>
      <c r="C17" s="12">
        <v>1370</v>
      </c>
      <c r="D17" s="12">
        <v>1411</v>
      </c>
      <c r="E17" s="12">
        <v>1767</v>
      </c>
      <c r="F17" s="19">
        <v>2271</v>
      </c>
    </row>
    <row r="18" spans="1:6" x14ac:dyDescent="0.3">
      <c r="A18" s="33" t="s">
        <v>134</v>
      </c>
      <c r="B18" s="59" t="s">
        <v>169</v>
      </c>
      <c r="C18" s="59" t="s">
        <v>169</v>
      </c>
      <c r="D18" s="59">
        <v>1695</v>
      </c>
      <c r="E18" s="59" t="s">
        <v>169</v>
      </c>
      <c r="F18" s="49">
        <v>2166</v>
      </c>
    </row>
    <row r="19" spans="1:6" x14ac:dyDescent="0.3">
      <c r="A19" s="12" t="s">
        <v>154</v>
      </c>
      <c r="B19" s="12">
        <v>720</v>
      </c>
      <c r="C19" s="12">
        <v>860</v>
      </c>
      <c r="D19" s="12">
        <v>805</v>
      </c>
      <c r="E19" s="12">
        <v>1029</v>
      </c>
      <c r="F19" s="19">
        <v>855</v>
      </c>
    </row>
    <row r="20" spans="1:6" x14ac:dyDescent="0.3">
      <c r="A20" s="33" t="s">
        <v>137</v>
      </c>
      <c r="B20" s="49">
        <v>192</v>
      </c>
      <c r="C20" s="49">
        <v>402</v>
      </c>
      <c r="D20" s="49">
        <v>355</v>
      </c>
      <c r="E20" s="49">
        <v>601</v>
      </c>
      <c r="F20" s="49">
        <v>720</v>
      </c>
    </row>
    <row r="21" spans="1:6" x14ac:dyDescent="0.3">
      <c r="A21" s="12" t="s">
        <v>58</v>
      </c>
      <c r="B21" s="12">
        <v>478</v>
      </c>
      <c r="C21" s="12">
        <v>452</v>
      </c>
      <c r="D21" s="12">
        <v>431</v>
      </c>
      <c r="E21" s="12">
        <v>451</v>
      </c>
      <c r="F21" s="12">
        <v>438</v>
      </c>
    </row>
    <row r="22" spans="1:6" x14ac:dyDescent="0.3">
      <c r="A22" s="33" t="s">
        <v>138</v>
      </c>
      <c r="B22" s="59" t="s">
        <v>169</v>
      </c>
      <c r="C22" s="59" t="s">
        <v>169</v>
      </c>
      <c r="D22" s="59" t="s">
        <v>169</v>
      </c>
      <c r="E22" s="59" t="s">
        <v>169</v>
      </c>
      <c r="F22" s="49">
        <f t="shared" ref="F22" si="0">F23-SUM(F11:F21)</f>
        <v>6791</v>
      </c>
    </row>
    <row r="23" spans="1:6" x14ac:dyDescent="0.3">
      <c r="A23" s="41" t="s">
        <v>77</v>
      </c>
      <c r="B23" s="12">
        <v>32779</v>
      </c>
      <c r="C23" s="12">
        <v>39212</v>
      </c>
      <c r="D23" s="12">
        <v>47961</v>
      </c>
      <c r="E23" s="12">
        <v>54789</v>
      </c>
      <c r="F23" s="12">
        <v>56751</v>
      </c>
    </row>
    <row r="24" spans="1:6" x14ac:dyDescent="0.3">
      <c r="A24" s="27" t="s">
        <v>149</v>
      </c>
      <c r="B24" s="28"/>
      <c r="C24" s="28"/>
      <c r="D24" s="28"/>
      <c r="E24" s="28"/>
      <c r="F24" s="28"/>
    </row>
    <row r="25" spans="1:6" x14ac:dyDescent="0.3">
      <c r="A25" s="47" t="s">
        <v>140</v>
      </c>
    </row>
    <row r="26" spans="1:6" x14ac:dyDescent="0.3">
      <c r="A26" s="47"/>
    </row>
    <row r="28" spans="1:6" ht="18" thickBot="1" x14ac:dyDescent="0.4">
      <c r="A28" s="25" t="s">
        <v>189</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1">A11</f>
        <v>Travel and passenger fares</v>
      </c>
      <c r="B31" s="43">
        <f t="shared" ref="B31:F43" si="2">IFERROR(B11/B$23*100, "n.c.")</f>
        <v>4.9086305256414162</v>
      </c>
      <c r="C31" s="43">
        <f t="shared" si="2"/>
        <v>4.5164745486075697</v>
      </c>
      <c r="D31" s="43">
        <f t="shared" si="2"/>
        <v>15.491753716561373</v>
      </c>
      <c r="E31" s="43">
        <f t="shared" si="2"/>
        <v>21.916808118417929</v>
      </c>
      <c r="F31" s="43">
        <f t="shared" si="2"/>
        <v>24.648023823368749</v>
      </c>
    </row>
    <row r="32" spans="1:6" x14ac:dyDescent="0.3">
      <c r="A32" s="49" t="str">
        <f t="shared" si="1"/>
        <v>Computer services</v>
      </c>
      <c r="B32" s="44">
        <f t="shared" si="2"/>
        <v>27.145428475548371</v>
      </c>
      <c r="C32" s="44">
        <f t="shared" si="2"/>
        <v>31.839742935835968</v>
      </c>
      <c r="D32" s="44">
        <f t="shared" si="2"/>
        <v>26.135818686015721</v>
      </c>
      <c r="E32" s="44">
        <f t="shared" si="2"/>
        <v>21.969738451148952</v>
      </c>
      <c r="F32" s="44">
        <f t="shared" si="2"/>
        <v>19.525647125160788</v>
      </c>
    </row>
    <row r="33" spans="1:6" x14ac:dyDescent="0.3">
      <c r="A33" s="12" t="str">
        <f t="shared" si="1"/>
        <v>Professional, technical, and related services</v>
      </c>
      <c r="B33" s="43">
        <f t="shared" si="2"/>
        <v>16.937673510479271</v>
      </c>
      <c r="C33" s="43">
        <f t="shared" si="2"/>
        <v>16.150668162807307</v>
      </c>
      <c r="D33" s="43">
        <f t="shared" si="2"/>
        <v>13.99053397552178</v>
      </c>
      <c r="E33" s="43">
        <f t="shared" si="2"/>
        <v>13.834893865556955</v>
      </c>
      <c r="F33" s="43">
        <f t="shared" si="2"/>
        <v>14.006801642261809</v>
      </c>
    </row>
    <row r="34" spans="1:6" x14ac:dyDescent="0.3">
      <c r="A34" s="13" t="str">
        <f t="shared" si="1"/>
        <v>Financial services</v>
      </c>
      <c r="B34" s="44">
        <f t="shared" si="2"/>
        <v>8.7189969187589611</v>
      </c>
      <c r="C34" s="44">
        <f t="shared" si="2"/>
        <v>7.3344894420075484</v>
      </c>
      <c r="D34" s="44">
        <f t="shared" si="2"/>
        <v>9.8121390296282396</v>
      </c>
      <c r="E34" s="44">
        <f t="shared" si="2"/>
        <v>10.808738980452279</v>
      </c>
      <c r="F34" s="44">
        <f t="shared" si="2"/>
        <v>8.1936882169477183</v>
      </c>
    </row>
    <row r="35" spans="1:6" x14ac:dyDescent="0.3">
      <c r="A35" s="12" t="str">
        <f t="shared" si="1"/>
        <v>Research and development services</v>
      </c>
      <c r="B35" s="43">
        <f t="shared" si="2"/>
        <v>8.6823881143414994</v>
      </c>
      <c r="C35" s="43" t="str">
        <f t="shared" si="2"/>
        <v>n.c.</v>
      </c>
      <c r="D35" s="43" t="str">
        <f t="shared" si="2"/>
        <v>n.c.</v>
      </c>
      <c r="E35" s="43">
        <f t="shared" si="2"/>
        <v>5.0101297705743857</v>
      </c>
      <c r="F35" s="43">
        <f t="shared" si="2"/>
        <v>5.5276559003365584</v>
      </c>
    </row>
    <row r="36" spans="1:6" x14ac:dyDescent="0.3">
      <c r="A36" s="13" t="str">
        <f t="shared" si="1"/>
        <v>Air and sea transport services</v>
      </c>
      <c r="B36" s="44">
        <f t="shared" si="2"/>
        <v>4.2954330516489216</v>
      </c>
      <c r="C36" s="44">
        <f t="shared" si="2"/>
        <v>4.3354075283076607</v>
      </c>
      <c r="D36" s="44">
        <f t="shared" si="2"/>
        <v>4.1971601926565336</v>
      </c>
      <c r="E36" s="44">
        <f t="shared" si="2"/>
        <v>4.1212652174706594</v>
      </c>
      <c r="F36" s="44">
        <f t="shared" si="2"/>
        <v>4.7664358337298021</v>
      </c>
    </row>
    <row r="37" spans="1:6" x14ac:dyDescent="0.3">
      <c r="A37" s="12" t="str">
        <f t="shared" si="1"/>
        <v>Maintenance and repair services</v>
      </c>
      <c r="B37" s="43">
        <f t="shared" si="2"/>
        <v>4.393056530095488</v>
      </c>
      <c r="C37" s="43">
        <f t="shared" si="2"/>
        <v>3.4938284198714675</v>
      </c>
      <c r="D37" s="43">
        <f t="shared" si="2"/>
        <v>2.9419736869539834</v>
      </c>
      <c r="E37" s="43">
        <f t="shared" si="2"/>
        <v>3.2250999288178281</v>
      </c>
      <c r="F37" s="43">
        <f t="shared" si="2"/>
        <v>4.0016916001480149</v>
      </c>
    </row>
    <row r="38" spans="1:6" x14ac:dyDescent="0.3">
      <c r="A38" s="13" t="str">
        <f t="shared" si="1"/>
        <v>Audiovisual services</v>
      </c>
      <c r="B38" s="44" t="str">
        <f t="shared" si="2"/>
        <v>n.c.</v>
      </c>
      <c r="C38" s="44" t="str">
        <f t="shared" si="2"/>
        <v>n.c.</v>
      </c>
      <c r="D38" s="44">
        <f t="shared" si="2"/>
        <v>3.5341214736973789</v>
      </c>
      <c r="E38" s="44" t="str">
        <f t="shared" si="2"/>
        <v>n.c.</v>
      </c>
      <c r="F38" s="44">
        <f t="shared" si="2"/>
        <v>3.8166728339588731</v>
      </c>
    </row>
    <row r="39" spans="1:6" x14ac:dyDescent="0.3">
      <c r="A39" s="12" t="str">
        <f t="shared" si="1"/>
        <v>Telecommunications and information services</v>
      </c>
      <c r="B39" s="43">
        <f t="shared" si="2"/>
        <v>2.196528265047744</v>
      </c>
      <c r="C39" s="43">
        <f t="shared" si="2"/>
        <v>2.1932061613791696</v>
      </c>
      <c r="D39" s="43">
        <f t="shared" si="2"/>
        <v>1.6784470715789912</v>
      </c>
      <c r="E39" s="43">
        <f t="shared" si="2"/>
        <v>1.8781142200076657</v>
      </c>
      <c r="F39" s="43">
        <f t="shared" si="2"/>
        <v>1.5065813818258711</v>
      </c>
    </row>
    <row r="40" spans="1:6" x14ac:dyDescent="0.3">
      <c r="A40" s="13" t="str">
        <f t="shared" si="1"/>
        <v>Construction</v>
      </c>
      <c r="B40" s="44">
        <f t="shared" si="2"/>
        <v>0.5857408706793984</v>
      </c>
      <c r="C40" s="44">
        <f t="shared" si="2"/>
        <v>1.0251963684586352</v>
      </c>
      <c r="D40" s="44">
        <f t="shared" si="2"/>
        <v>0.74018473342924462</v>
      </c>
      <c r="E40" s="44">
        <f t="shared" si="2"/>
        <v>1.0969355162532624</v>
      </c>
      <c r="F40" s="44">
        <f t="shared" si="2"/>
        <v>1.2687001110112597</v>
      </c>
    </row>
    <row r="41" spans="1:6" x14ac:dyDescent="0.3">
      <c r="A41" s="12" t="str">
        <f t="shared" si="1"/>
        <v>Insurance services</v>
      </c>
      <c r="B41" s="43">
        <f t="shared" si="2"/>
        <v>1.4582507092955856</v>
      </c>
      <c r="C41" s="43">
        <f t="shared" si="2"/>
        <v>1.1527083545853312</v>
      </c>
      <c r="D41" s="43">
        <f t="shared" si="2"/>
        <v>0.89864681720564621</v>
      </c>
      <c r="E41" s="43">
        <f t="shared" si="2"/>
        <v>0.823157933161766</v>
      </c>
      <c r="F41" s="43">
        <f t="shared" si="2"/>
        <v>0.77179256753184966</v>
      </c>
    </row>
    <row r="42" spans="1:6" x14ac:dyDescent="0.3">
      <c r="A42" s="13" t="str">
        <f t="shared" si="1"/>
        <v>All other services</v>
      </c>
      <c r="B42" s="44" t="str">
        <f t="shared" si="2"/>
        <v>n.c.</v>
      </c>
      <c r="C42" s="44" t="str">
        <f t="shared" si="2"/>
        <v>n.c.</v>
      </c>
      <c r="D42" s="44" t="str">
        <f t="shared" si="2"/>
        <v>n.c.</v>
      </c>
      <c r="E42" s="44" t="str">
        <f t="shared" si="2"/>
        <v>n.c.</v>
      </c>
      <c r="F42" s="44">
        <f t="shared" si="2"/>
        <v>11.966308963718701</v>
      </c>
    </row>
    <row r="43" spans="1:6" x14ac:dyDescent="0.3">
      <c r="A43" s="41" t="str">
        <f t="shared" si="1"/>
        <v>Total</v>
      </c>
      <c r="B43" s="43">
        <f t="shared" si="2"/>
        <v>100</v>
      </c>
      <c r="C43" s="43">
        <f t="shared" si="2"/>
        <v>100</v>
      </c>
      <c r="D43" s="43">
        <f t="shared" si="2"/>
        <v>100</v>
      </c>
      <c r="E43" s="43">
        <f t="shared" si="2"/>
        <v>100</v>
      </c>
      <c r="F43" s="43">
        <f t="shared" si="2"/>
        <v>100</v>
      </c>
    </row>
    <row r="44" spans="1:6" x14ac:dyDescent="0.3">
      <c r="A44" s="27" t="s">
        <v>149</v>
      </c>
      <c r="B44" s="45"/>
      <c r="C44" s="45"/>
      <c r="D44" s="45"/>
      <c r="E44" s="45"/>
      <c r="F44" s="46"/>
    </row>
    <row r="45" spans="1:6" x14ac:dyDescent="0.3">
      <c r="A45" s="47" t="s">
        <v>140</v>
      </c>
    </row>
    <row r="46" spans="1:6" x14ac:dyDescent="0.3">
      <c r="A46" s="47"/>
    </row>
    <row r="48" spans="1:6" ht="18" thickBot="1" x14ac:dyDescent="0.4">
      <c r="A48" s="25" t="s">
        <v>190</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3">A31</f>
        <v>Travel and passenger fares</v>
      </c>
      <c r="B51" s="62">
        <f t="shared" ref="B51:E63" si="4">IFERROR(C11-B11,"n.c.")</f>
        <v>162</v>
      </c>
      <c r="C51" s="62">
        <f t="shared" si="4"/>
        <v>5659</v>
      </c>
      <c r="D51" s="62">
        <f t="shared" si="4"/>
        <v>4578</v>
      </c>
      <c r="E51" s="62">
        <f t="shared" si="4"/>
        <v>1980</v>
      </c>
      <c r="F51" s="67">
        <f t="shared" ref="F51:F63" si="5">IFERROR(F11-B11,"n.c.")</f>
        <v>12379</v>
      </c>
    </row>
    <row r="52" spans="1:6" x14ac:dyDescent="0.3">
      <c r="A52" s="49" t="str">
        <f t="shared" si="3"/>
        <v>Computer services</v>
      </c>
      <c r="B52" s="62">
        <f t="shared" si="4"/>
        <v>3587</v>
      </c>
      <c r="C52" s="62">
        <f t="shared" si="4"/>
        <v>50</v>
      </c>
      <c r="D52" s="62">
        <f t="shared" si="4"/>
        <v>-498</v>
      </c>
      <c r="E52" s="62">
        <f t="shared" si="4"/>
        <v>-956</v>
      </c>
      <c r="F52" s="67">
        <f t="shared" si="5"/>
        <v>2183</v>
      </c>
    </row>
    <row r="53" spans="1:6" x14ac:dyDescent="0.3">
      <c r="A53" s="12" t="str">
        <f t="shared" si="3"/>
        <v>Professional, technical, and related services</v>
      </c>
      <c r="B53" s="62">
        <f t="shared" si="4"/>
        <v>781</v>
      </c>
      <c r="C53" s="62">
        <f t="shared" si="4"/>
        <v>377</v>
      </c>
      <c r="D53" s="62">
        <f t="shared" si="4"/>
        <v>870</v>
      </c>
      <c r="E53" s="62">
        <f t="shared" si="4"/>
        <v>369</v>
      </c>
      <c r="F53" s="67">
        <f t="shared" si="5"/>
        <v>2397</v>
      </c>
    </row>
    <row r="54" spans="1:6" x14ac:dyDescent="0.3">
      <c r="A54" s="13" t="str">
        <f t="shared" si="3"/>
        <v>Financial services</v>
      </c>
      <c r="B54" s="62">
        <f t="shared" si="4"/>
        <v>18</v>
      </c>
      <c r="C54" s="62">
        <f t="shared" si="4"/>
        <v>1830</v>
      </c>
      <c r="D54" s="62">
        <f t="shared" si="4"/>
        <v>1216</v>
      </c>
      <c r="E54" s="62">
        <f t="shared" si="4"/>
        <v>-1272</v>
      </c>
      <c r="F54" s="67">
        <f t="shared" si="5"/>
        <v>1792</v>
      </c>
    </row>
    <row r="55" spans="1:6" x14ac:dyDescent="0.3">
      <c r="A55" s="12" t="str">
        <f t="shared" si="3"/>
        <v>Research and development services</v>
      </c>
      <c r="B55" s="62" t="str">
        <f t="shared" si="4"/>
        <v>n.c.</v>
      </c>
      <c r="C55" s="62" t="str">
        <f t="shared" si="4"/>
        <v>n.c.</v>
      </c>
      <c r="D55" s="62" t="str">
        <f t="shared" si="4"/>
        <v>n.c.</v>
      </c>
      <c r="E55" s="62">
        <f t="shared" si="4"/>
        <v>392</v>
      </c>
      <c r="F55" s="67">
        <f t="shared" si="5"/>
        <v>291</v>
      </c>
    </row>
    <row r="56" spans="1:6" x14ac:dyDescent="0.3">
      <c r="A56" s="13" t="str">
        <f t="shared" si="3"/>
        <v>Air and sea transport services</v>
      </c>
      <c r="B56" s="62">
        <f t="shared" si="4"/>
        <v>292</v>
      </c>
      <c r="C56" s="62">
        <f t="shared" si="4"/>
        <v>313</v>
      </c>
      <c r="D56" s="62">
        <f t="shared" si="4"/>
        <v>245</v>
      </c>
      <c r="E56" s="62">
        <f t="shared" si="4"/>
        <v>447</v>
      </c>
      <c r="F56" s="67">
        <f t="shared" si="5"/>
        <v>1297</v>
      </c>
    </row>
    <row r="57" spans="1:6" x14ac:dyDescent="0.3">
      <c r="A57" s="12" t="str">
        <f t="shared" si="3"/>
        <v>Maintenance and repair services</v>
      </c>
      <c r="B57" s="62">
        <f t="shared" si="4"/>
        <v>-70</v>
      </c>
      <c r="C57" s="62">
        <f t="shared" si="4"/>
        <v>41</v>
      </c>
      <c r="D57" s="62">
        <f t="shared" si="4"/>
        <v>356</v>
      </c>
      <c r="E57" s="62">
        <f t="shared" si="4"/>
        <v>504</v>
      </c>
      <c r="F57" s="67">
        <f t="shared" si="5"/>
        <v>831</v>
      </c>
    </row>
    <row r="58" spans="1:6" x14ac:dyDescent="0.3">
      <c r="A58" s="13" t="str">
        <f t="shared" si="3"/>
        <v>Audiovisual services</v>
      </c>
      <c r="B58" s="62" t="str">
        <f t="shared" si="4"/>
        <v>n.c.</v>
      </c>
      <c r="C58" s="62" t="str">
        <f t="shared" si="4"/>
        <v>n.c.</v>
      </c>
      <c r="D58" s="62" t="str">
        <f t="shared" si="4"/>
        <v>n.c.</v>
      </c>
      <c r="E58" s="62" t="str">
        <f t="shared" si="4"/>
        <v>n.c.</v>
      </c>
      <c r="F58" s="67" t="str">
        <f t="shared" si="5"/>
        <v>n.c.</v>
      </c>
    </row>
    <row r="59" spans="1:6" x14ac:dyDescent="0.3">
      <c r="A59" s="12" t="str">
        <f t="shared" si="3"/>
        <v>Telecommunications and information services</v>
      </c>
      <c r="B59" s="62">
        <f t="shared" si="4"/>
        <v>140</v>
      </c>
      <c r="C59" s="62">
        <f t="shared" si="4"/>
        <v>-55</v>
      </c>
      <c r="D59" s="62">
        <f t="shared" si="4"/>
        <v>224</v>
      </c>
      <c r="E59" s="62">
        <f t="shared" si="4"/>
        <v>-174</v>
      </c>
      <c r="F59" s="67">
        <f t="shared" si="5"/>
        <v>135</v>
      </c>
    </row>
    <row r="60" spans="1:6" x14ac:dyDescent="0.3">
      <c r="A60" s="13" t="str">
        <f t="shared" si="3"/>
        <v>Construction</v>
      </c>
      <c r="B60" s="62">
        <f t="shared" si="4"/>
        <v>210</v>
      </c>
      <c r="C60" s="62">
        <f t="shared" si="4"/>
        <v>-47</v>
      </c>
      <c r="D60" s="62">
        <f t="shared" si="4"/>
        <v>246</v>
      </c>
      <c r="E60" s="62">
        <f t="shared" si="4"/>
        <v>119</v>
      </c>
      <c r="F60" s="67">
        <f t="shared" si="5"/>
        <v>528</v>
      </c>
    </row>
    <row r="61" spans="1:6" x14ac:dyDescent="0.3">
      <c r="A61" s="12" t="str">
        <f t="shared" si="3"/>
        <v>Insurance services</v>
      </c>
      <c r="B61" s="62">
        <f t="shared" si="4"/>
        <v>-26</v>
      </c>
      <c r="C61" s="62">
        <f t="shared" si="4"/>
        <v>-21</v>
      </c>
      <c r="D61" s="62">
        <f t="shared" si="4"/>
        <v>20</v>
      </c>
      <c r="E61" s="62">
        <f t="shared" si="4"/>
        <v>-13</v>
      </c>
      <c r="F61" s="67">
        <f t="shared" si="5"/>
        <v>-40</v>
      </c>
    </row>
    <row r="62" spans="1:6" x14ac:dyDescent="0.3">
      <c r="A62" s="13" t="str">
        <f t="shared" si="3"/>
        <v>All other services</v>
      </c>
      <c r="B62" s="62" t="str">
        <f t="shared" si="4"/>
        <v>n.c.</v>
      </c>
      <c r="C62" s="62" t="str">
        <f t="shared" si="4"/>
        <v>n.c.</v>
      </c>
      <c r="D62" s="62" t="str">
        <f t="shared" si="4"/>
        <v>n.c.</v>
      </c>
      <c r="E62" s="62" t="str">
        <f t="shared" si="4"/>
        <v>n.c.</v>
      </c>
      <c r="F62" s="67" t="str">
        <f t="shared" si="5"/>
        <v>n.c.</v>
      </c>
    </row>
    <row r="63" spans="1:6" x14ac:dyDescent="0.3">
      <c r="A63" s="41" t="str">
        <f t="shared" si="3"/>
        <v>Total</v>
      </c>
      <c r="B63" s="62">
        <f t="shared" si="4"/>
        <v>6433</v>
      </c>
      <c r="C63" s="62">
        <f t="shared" si="4"/>
        <v>8749</v>
      </c>
      <c r="D63" s="62">
        <f t="shared" si="4"/>
        <v>6828</v>
      </c>
      <c r="E63" s="62">
        <f t="shared" si="4"/>
        <v>1962</v>
      </c>
      <c r="F63" s="67">
        <f t="shared" si="5"/>
        <v>23972</v>
      </c>
    </row>
    <row r="64" spans="1:6" x14ac:dyDescent="0.3">
      <c r="A64" s="27" t="s">
        <v>149</v>
      </c>
      <c r="B64" s="28"/>
      <c r="C64" s="28"/>
      <c r="D64" s="28"/>
      <c r="E64" s="28"/>
      <c r="F64" s="28"/>
    </row>
    <row r="65" spans="1:6" x14ac:dyDescent="0.3">
      <c r="A65" s="47" t="s">
        <v>140</v>
      </c>
    </row>
    <row r="66" spans="1:6" x14ac:dyDescent="0.3">
      <c r="A66" s="47"/>
    </row>
    <row r="68" spans="1:6" ht="18" thickBot="1" x14ac:dyDescent="0.4">
      <c r="A68" s="25" t="s">
        <v>191</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6">A51</f>
        <v>Travel and passenger fares</v>
      </c>
      <c r="B71" s="44">
        <f t="shared" ref="B71:E83" si="7">IFERROR((C11-B11)/B11*100,"n.c.")</f>
        <v>10.068365444375388</v>
      </c>
      <c r="C71" s="44">
        <f t="shared" si="7"/>
        <v>319.53698475437602</v>
      </c>
      <c r="D71" s="44">
        <f t="shared" si="7"/>
        <v>61.615074024226111</v>
      </c>
      <c r="E71" s="44">
        <f t="shared" si="7"/>
        <v>16.489007328447702</v>
      </c>
      <c r="F71" s="44">
        <f t="shared" ref="F71:F83" si="8">IFERROR((F11-B11)/B11*100,"n.c.")</f>
        <v>769.35985083903051</v>
      </c>
    </row>
    <row r="72" spans="1:6" x14ac:dyDescent="0.3">
      <c r="A72" s="49" t="str">
        <f t="shared" si="6"/>
        <v>Computer services</v>
      </c>
      <c r="B72" s="44">
        <f t="shared" si="7"/>
        <v>40.312429759496517</v>
      </c>
      <c r="C72" s="44">
        <f t="shared" si="7"/>
        <v>0.40048057669203041</v>
      </c>
      <c r="D72" s="44">
        <f t="shared" si="7"/>
        <v>-3.9728759473474269</v>
      </c>
      <c r="E72" s="44">
        <f t="shared" si="7"/>
        <v>-7.9421782836254877</v>
      </c>
      <c r="F72" s="44">
        <f t="shared" si="8"/>
        <v>24.533603056866713</v>
      </c>
    </row>
    <row r="73" spans="1:6" x14ac:dyDescent="0.3">
      <c r="A73" s="12" t="str">
        <f t="shared" si="6"/>
        <v>Professional, technical, and related services</v>
      </c>
      <c r="B73" s="44">
        <f t="shared" si="7"/>
        <v>14.067002881844381</v>
      </c>
      <c r="C73" s="44">
        <f t="shared" si="7"/>
        <v>5.9529448918364123</v>
      </c>
      <c r="D73" s="44">
        <f t="shared" si="7"/>
        <v>12.965722801788376</v>
      </c>
      <c r="E73" s="44">
        <f t="shared" si="7"/>
        <v>4.8680738786279685</v>
      </c>
      <c r="F73" s="44">
        <f t="shared" si="8"/>
        <v>43.173631123919307</v>
      </c>
    </row>
    <row r="74" spans="1:6" x14ac:dyDescent="0.3">
      <c r="A74" s="13" t="str">
        <f t="shared" si="6"/>
        <v>Financial services</v>
      </c>
      <c r="B74" s="44">
        <f t="shared" si="7"/>
        <v>0.62981105668299509</v>
      </c>
      <c r="C74" s="44">
        <f t="shared" si="7"/>
        <v>63.630041724617527</v>
      </c>
      <c r="D74" s="44">
        <f t="shared" si="7"/>
        <v>25.839354016149596</v>
      </c>
      <c r="E74" s="44">
        <f t="shared" si="7"/>
        <v>-21.479229989868287</v>
      </c>
      <c r="F74" s="44">
        <f t="shared" si="8"/>
        <v>62.701189643107071</v>
      </c>
    </row>
    <row r="75" spans="1:6" x14ac:dyDescent="0.3">
      <c r="A75" s="12" t="str">
        <f t="shared" si="6"/>
        <v>Research and development services</v>
      </c>
      <c r="B75" s="44" t="str">
        <f t="shared" si="7"/>
        <v>n.c.</v>
      </c>
      <c r="C75" s="44" t="str">
        <f t="shared" si="7"/>
        <v>n.c.</v>
      </c>
      <c r="D75" s="44" t="str">
        <f t="shared" si="7"/>
        <v>n.c.</v>
      </c>
      <c r="E75" s="44">
        <f t="shared" si="7"/>
        <v>14.280510018214937</v>
      </c>
      <c r="F75" s="44">
        <f t="shared" si="8"/>
        <v>10.224877020379481</v>
      </c>
    </row>
    <row r="76" spans="1:6" x14ac:dyDescent="0.3">
      <c r="A76" s="13" t="str">
        <f t="shared" si="6"/>
        <v>Air and sea transport services</v>
      </c>
      <c r="B76" s="44">
        <f t="shared" si="7"/>
        <v>20.738636363636363</v>
      </c>
      <c r="C76" s="44">
        <f t="shared" si="7"/>
        <v>18.411764705882351</v>
      </c>
      <c r="D76" s="44">
        <f t="shared" si="7"/>
        <v>12.170889220069547</v>
      </c>
      <c r="E76" s="44">
        <f t="shared" si="7"/>
        <v>19.796279893711251</v>
      </c>
      <c r="F76" s="44">
        <f t="shared" si="8"/>
        <v>92.116477272727266</v>
      </c>
    </row>
    <row r="77" spans="1:6" x14ac:dyDescent="0.3">
      <c r="A77" s="12" t="str">
        <f t="shared" si="6"/>
        <v>Maintenance and repair services</v>
      </c>
      <c r="B77" s="44">
        <f t="shared" si="7"/>
        <v>-4.8611111111111116</v>
      </c>
      <c r="C77" s="44">
        <f t="shared" si="7"/>
        <v>2.9927007299270074</v>
      </c>
      <c r="D77" s="44">
        <f t="shared" si="7"/>
        <v>25.23033309709426</v>
      </c>
      <c r="E77" s="44">
        <f t="shared" si="7"/>
        <v>28.522920203735147</v>
      </c>
      <c r="F77" s="44">
        <f t="shared" si="8"/>
        <v>57.708333333333329</v>
      </c>
    </row>
    <row r="78" spans="1:6" x14ac:dyDescent="0.3">
      <c r="A78" s="13" t="str">
        <f t="shared" si="6"/>
        <v>Audiovisual services</v>
      </c>
      <c r="B78" s="44" t="str">
        <f t="shared" si="7"/>
        <v>n.c.</v>
      </c>
      <c r="C78" s="44" t="str">
        <f t="shared" si="7"/>
        <v>n.c.</v>
      </c>
      <c r="D78" s="44" t="str">
        <f t="shared" si="7"/>
        <v>n.c.</v>
      </c>
      <c r="E78" s="44" t="str">
        <f t="shared" si="7"/>
        <v>n.c.</v>
      </c>
      <c r="F78" s="44" t="str">
        <f t="shared" si="8"/>
        <v>n.c.</v>
      </c>
    </row>
    <row r="79" spans="1:6" x14ac:dyDescent="0.3">
      <c r="A79" s="12" t="str">
        <f t="shared" si="6"/>
        <v>Telecommunications and information services</v>
      </c>
      <c r="B79" s="44">
        <f t="shared" si="7"/>
        <v>19.444444444444446</v>
      </c>
      <c r="C79" s="44">
        <f t="shared" si="7"/>
        <v>-6.395348837209303</v>
      </c>
      <c r="D79" s="44">
        <f t="shared" si="7"/>
        <v>27.826086956521738</v>
      </c>
      <c r="E79" s="44">
        <f t="shared" si="7"/>
        <v>-16.909620991253643</v>
      </c>
      <c r="F79" s="44">
        <f t="shared" si="8"/>
        <v>18.75</v>
      </c>
    </row>
    <row r="80" spans="1:6" x14ac:dyDescent="0.3">
      <c r="A80" s="13" t="str">
        <f t="shared" si="6"/>
        <v>Construction</v>
      </c>
      <c r="B80" s="44">
        <f t="shared" si="7"/>
        <v>109.375</v>
      </c>
      <c r="C80" s="44">
        <f t="shared" si="7"/>
        <v>-11.691542288557214</v>
      </c>
      <c r="D80" s="44">
        <f t="shared" si="7"/>
        <v>69.295774647887328</v>
      </c>
      <c r="E80" s="44">
        <f t="shared" si="7"/>
        <v>19.800332778702163</v>
      </c>
      <c r="F80" s="44">
        <f t="shared" si="8"/>
        <v>275</v>
      </c>
    </row>
    <row r="81" spans="1:11" x14ac:dyDescent="0.3">
      <c r="A81" s="12" t="str">
        <f t="shared" si="6"/>
        <v>Insurance services</v>
      </c>
      <c r="B81" s="44">
        <f t="shared" si="7"/>
        <v>-5.439330543933055</v>
      </c>
      <c r="C81" s="44">
        <f t="shared" si="7"/>
        <v>-4.6460176991150446</v>
      </c>
      <c r="D81" s="44">
        <f t="shared" si="7"/>
        <v>4.6403712296983759</v>
      </c>
      <c r="E81" s="44">
        <f t="shared" si="7"/>
        <v>-2.8824833702882482</v>
      </c>
      <c r="F81" s="44">
        <f t="shared" si="8"/>
        <v>-8.3682008368200833</v>
      </c>
    </row>
    <row r="82" spans="1:11" x14ac:dyDescent="0.3">
      <c r="A82" s="13" t="str">
        <f t="shared" si="6"/>
        <v>All other services</v>
      </c>
      <c r="B82" s="44" t="str">
        <f t="shared" si="7"/>
        <v>n.c.</v>
      </c>
      <c r="C82" s="44" t="str">
        <f t="shared" si="7"/>
        <v>n.c.</v>
      </c>
      <c r="D82" s="44" t="str">
        <f t="shared" si="7"/>
        <v>n.c.</v>
      </c>
      <c r="E82" s="44" t="str">
        <f t="shared" si="7"/>
        <v>n.c.</v>
      </c>
      <c r="F82" s="44" t="str">
        <f t="shared" si="8"/>
        <v>n.c.</v>
      </c>
    </row>
    <row r="83" spans="1:11" x14ac:dyDescent="0.3">
      <c r="A83" s="41" t="str">
        <f t="shared" si="6"/>
        <v>Total</v>
      </c>
      <c r="B83" s="44">
        <f t="shared" si="7"/>
        <v>19.625369901461301</v>
      </c>
      <c r="C83" s="44">
        <f t="shared" si="7"/>
        <v>22.31204733244925</v>
      </c>
      <c r="D83" s="44">
        <f t="shared" si="7"/>
        <v>14.236567210858823</v>
      </c>
      <c r="E83" s="44">
        <f t="shared" si="7"/>
        <v>3.581010786836774</v>
      </c>
      <c r="F83" s="44">
        <f t="shared" si="8"/>
        <v>73.132188291284052</v>
      </c>
    </row>
    <row r="84" spans="1:11" x14ac:dyDescent="0.3">
      <c r="A84" s="27" t="s">
        <v>149</v>
      </c>
      <c r="B84" s="50"/>
      <c r="C84" s="50"/>
      <c r="D84" s="50"/>
      <c r="E84" s="50"/>
      <c r="F84" s="50"/>
    </row>
    <row r="85" spans="1:11" x14ac:dyDescent="0.3">
      <c r="A85" s="47" t="s">
        <v>140</v>
      </c>
    </row>
    <row r="86" spans="1:11" x14ac:dyDescent="0.3">
      <c r="A86" s="47"/>
    </row>
    <row r="88" spans="1:11" x14ac:dyDescent="0.3">
      <c r="A88" s="15" t="s">
        <v>192</v>
      </c>
      <c r="B88" s="14"/>
      <c r="C88" s="14"/>
      <c r="D88" s="14"/>
      <c r="E88" s="14"/>
      <c r="F88" s="14"/>
      <c r="G88" s="14"/>
      <c r="H88" s="14"/>
      <c r="I88" s="14"/>
      <c r="J88" s="14"/>
      <c r="K88" s="14"/>
    </row>
    <row r="90" spans="1:11" ht="18" thickBot="1" x14ac:dyDescent="0.4">
      <c r="A90" s="25" t="s">
        <v>193</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130</v>
      </c>
      <c r="B93" s="12">
        <v>6525</v>
      </c>
      <c r="C93" s="12">
        <v>3547</v>
      </c>
      <c r="D93" s="12">
        <v>17456</v>
      </c>
      <c r="E93" s="12">
        <v>23647</v>
      </c>
      <c r="F93" s="19">
        <v>23397</v>
      </c>
    </row>
    <row r="94" spans="1:11" x14ac:dyDescent="0.3">
      <c r="A94" s="33" t="s">
        <v>131</v>
      </c>
      <c r="B94" s="62" t="s">
        <v>169</v>
      </c>
      <c r="C94" s="62" t="s">
        <v>169</v>
      </c>
      <c r="D94" s="62">
        <v>16888</v>
      </c>
      <c r="E94" s="62">
        <v>17857</v>
      </c>
      <c r="F94" s="67">
        <v>19522</v>
      </c>
    </row>
    <row r="95" spans="1:11" x14ac:dyDescent="0.3">
      <c r="A95" s="12" t="s">
        <v>162</v>
      </c>
      <c r="B95" s="61">
        <v>8097</v>
      </c>
      <c r="C95" s="61">
        <v>9907</v>
      </c>
      <c r="D95" s="61">
        <v>9600</v>
      </c>
      <c r="E95" s="61">
        <v>10913</v>
      </c>
      <c r="F95" s="60">
        <v>11950</v>
      </c>
    </row>
    <row r="96" spans="1:11" x14ac:dyDescent="0.3">
      <c r="A96" s="33" t="s">
        <v>52</v>
      </c>
      <c r="B96" s="59">
        <v>7554</v>
      </c>
      <c r="C96" s="59">
        <v>8287</v>
      </c>
      <c r="D96" s="59">
        <v>8710</v>
      </c>
      <c r="E96" s="59">
        <v>8659</v>
      </c>
      <c r="F96" s="59">
        <v>9109</v>
      </c>
    </row>
    <row r="97" spans="1:6" x14ac:dyDescent="0.3">
      <c r="A97" s="12" t="s">
        <v>55</v>
      </c>
      <c r="B97" s="61">
        <v>1877</v>
      </c>
      <c r="C97" s="61">
        <v>2381</v>
      </c>
      <c r="D97" s="61">
        <v>3686</v>
      </c>
      <c r="E97" s="61">
        <v>3370</v>
      </c>
      <c r="F97" s="60">
        <v>3601</v>
      </c>
    </row>
    <row r="98" spans="1:6" x14ac:dyDescent="0.3">
      <c r="A98" s="33" t="s">
        <v>161</v>
      </c>
      <c r="B98" s="59" t="s">
        <v>169</v>
      </c>
      <c r="C98" s="59" t="s">
        <v>169</v>
      </c>
      <c r="D98" s="59">
        <v>2880</v>
      </c>
      <c r="E98" s="59">
        <v>3187</v>
      </c>
      <c r="F98" s="59">
        <v>3084</v>
      </c>
    </row>
    <row r="99" spans="1:6" x14ac:dyDescent="0.3">
      <c r="A99" s="12" t="s">
        <v>58</v>
      </c>
      <c r="B99" s="61">
        <v>2070</v>
      </c>
      <c r="C99" s="61">
        <v>2198</v>
      </c>
      <c r="D99" s="61">
        <v>2633</v>
      </c>
      <c r="E99" s="61">
        <v>2681</v>
      </c>
      <c r="F99" s="60">
        <v>3053</v>
      </c>
    </row>
    <row r="100" spans="1:6" x14ac:dyDescent="0.3">
      <c r="A100" s="33" t="s">
        <v>134</v>
      </c>
      <c r="B100" s="59">
        <v>2063</v>
      </c>
      <c r="C100" s="59">
        <v>2304</v>
      </c>
      <c r="D100" s="59">
        <v>2349</v>
      </c>
      <c r="E100" s="59">
        <v>2649</v>
      </c>
      <c r="F100" s="59">
        <v>2744</v>
      </c>
    </row>
    <row r="101" spans="1:6" x14ac:dyDescent="0.3">
      <c r="A101" s="12" t="s">
        <v>154</v>
      </c>
      <c r="B101" s="61">
        <v>976</v>
      </c>
      <c r="C101" s="61">
        <v>1125</v>
      </c>
      <c r="D101" s="61">
        <v>1604</v>
      </c>
      <c r="E101" s="61">
        <v>1982</v>
      </c>
      <c r="F101" s="60">
        <v>2183</v>
      </c>
    </row>
    <row r="102" spans="1:6" x14ac:dyDescent="0.3">
      <c r="A102" s="33" t="s">
        <v>153</v>
      </c>
      <c r="B102" s="59">
        <v>808</v>
      </c>
      <c r="C102" s="59">
        <v>783</v>
      </c>
      <c r="D102" s="59">
        <v>1317</v>
      </c>
      <c r="E102" s="59">
        <v>1165</v>
      </c>
      <c r="F102" s="59">
        <v>1459</v>
      </c>
    </row>
    <row r="103" spans="1:6" x14ac:dyDescent="0.3">
      <c r="A103" s="12" t="s">
        <v>137</v>
      </c>
      <c r="B103" s="61">
        <v>82</v>
      </c>
      <c r="C103" s="61">
        <v>261</v>
      </c>
      <c r="D103" s="61">
        <v>93</v>
      </c>
      <c r="E103" s="61">
        <v>239</v>
      </c>
      <c r="F103" s="61">
        <v>576</v>
      </c>
    </row>
    <row r="104" spans="1:6" x14ac:dyDescent="0.3">
      <c r="A104" s="33" t="s">
        <v>138</v>
      </c>
      <c r="B104" s="59" t="s">
        <v>169</v>
      </c>
      <c r="C104" s="59" t="s">
        <v>169</v>
      </c>
      <c r="D104" s="59">
        <f t="shared" ref="D104:F104" si="9">D105-SUM(D93:D103)</f>
        <v>9415</v>
      </c>
      <c r="E104" s="59">
        <f t="shared" si="9"/>
        <v>9492</v>
      </c>
      <c r="F104" s="59">
        <f t="shared" si="9"/>
        <v>9035</v>
      </c>
    </row>
    <row r="105" spans="1:6" x14ac:dyDescent="0.3">
      <c r="A105" s="42" t="s">
        <v>77</v>
      </c>
      <c r="B105" s="69">
        <v>53204</v>
      </c>
      <c r="C105" s="69">
        <v>58414</v>
      </c>
      <c r="D105" s="69">
        <v>76631</v>
      </c>
      <c r="E105" s="69">
        <v>85841</v>
      </c>
      <c r="F105" s="69">
        <v>89713</v>
      </c>
    </row>
    <row r="106" spans="1:6" x14ac:dyDescent="0.3">
      <c r="A106" s="27" t="s">
        <v>149</v>
      </c>
      <c r="B106" s="28"/>
      <c r="C106" s="28"/>
      <c r="D106" s="28"/>
      <c r="E106" s="28"/>
      <c r="F106" s="28"/>
    </row>
    <row r="107" spans="1:6" x14ac:dyDescent="0.3">
      <c r="A107" s="47" t="s">
        <v>140</v>
      </c>
    </row>
    <row r="108" spans="1:6" x14ac:dyDescent="0.3">
      <c r="A108" s="47"/>
    </row>
    <row r="110" spans="1:6" ht="18" thickBot="1" x14ac:dyDescent="0.4">
      <c r="A110" s="25" t="s">
        <v>194</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10">A93</f>
        <v>Travel and passenger fares</v>
      </c>
      <c r="B113" s="43">
        <f t="shared" ref="B113:F125" si="11">IFERROR(B93/B$105*100, "n.c.")</f>
        <v>12.264115480039095</v>
      </c>
      <c r="C113" s="43">
        <f t="shared" si="11"/>
        <v>6.0721744787208545</v>
      </c>
      <c r="D113" s="43">
        <f t="shared" si="11"/>
        <v>22.779292975427698</v>
      </c>
      <c r="E113" s="43">
        <f t="shared" si="11"/>
        <v>27.547442364371339</v>
      </c>
      <c r="F113" s="43">
        <f t="shared" si="11"/>
        <v>26.079832354285333</v>
      </c>
    </row>
    <row r="114" spans="1:6" x14ac:dyDescent="0.3">
      <c r="A114" s="49" t="str">
        <f t="shared" si="10"/>
        <v>Professional, technical, and related services</v>
      </c>
      <c r="B114" s="44" t="str">
        <f t="shared" si="11"/>
        <v>n.c.</v>
      </c>
      <c r="C114" s="44" t="str">
        <f t="shared" si="11"/>
        <v>n.c.</v>
      </c>
      <c r="D114" s="44">
        <f t="shared" si="11"/>
        <v>22.038078584384909</v>
      </c>
      <c r="E114" s="44">
        <f t="shared" si="11"/>
        <v>20.802413764984099</v>
      </c>
      <c r="F114" s="44">
        <f t="shared" si="11"/>
        <v>21.760502937144004</v>
      </c>
    </row>
    <row r="115" spans="1:6" x14ac:dyDescent="0.3">
      <c r="A115" s="12" t="str">
        <f t="shared" si="10"/>
        <v>Financial services</v>
      </c>
      <c r="B115" s="43">
        <f t="shared" si="11"/>
        <v>15.218780542816329</v>
      </c>
      <c r="C115" s="43">
        <f t="shared" si="11"/>
        <v>16.959975348375387</v>
      </c>
      <c r="D115" s="43">
        <f t="shared" si="11"/>
        <v>12.527567172554189</v>
      </c>
      <c r="E115" s="43">
        <f t="shared" si="11"/>
        <v>12.713039223680992</v>
      </c>
      <c r="F115" s="43">
        <f t="shared" si="11"/>
        <v>13.320254589635837</v>
      </c>
    </row>
    <row r="116" spans="1:6" x14ac:dyDescent="0.3">
      <c r="A116" s="13" t="str">
        <f t="shared" si="10"/>
        <v>Computer services</v>
      </c>
      <c r="B116" s="44">
        <f t="shared" si="11"/>
        <v>14.198180587925721</v>
      </c>
      <c r="C116" s="44">
        <f t="shared" si="11"/>
        <v>14.186667579689802</v>
      </c>
      <c r="D116" s="44">
        <f t="shared" si="11"/>
        <v>11.366157299265311</v>
      </c>
      <c r="E116" s="44">
        <f t="shared" si="11"/>
        <v>10.087254342330588</v>
      </c>
      <c r="F116" s="44">
        <f t="shared" si="11"/>
        <v>10.153489460836223</v>
      </c>
    </row>
    <row r="117" spans="1:6" x14ac:dyDescent="0.3">
      <c r="A117" s="12" t="str">
        <f t="shared" si="10"/>
        <v>Air and sea transport services</v>
      </c>
      <c r="B117" s="43">
        <f t="shared" si="11"/>
        <v>3.5279302308097136</v>
      </c>
      <c r="C117" s="43">
        <f t="shared" si="11"/>
        <v>4.0760776526175233</v>
      </c>
      <c r="D117" s="43">
        <f t="shared" si="11"/>
        <v>4.8100638122952848</v>
      </c>
      <c r="E117" s="43">
        <f t="shared" si="11"/>
        <v>3.9258629326312597</v>
      </c>
      <c r="F117" s="43">
        <f t="shared" si="11"/>
        <v>4.0139110273873353</v>
      </c>
    </row>
    <row r="118" spans="1:6" x14ac:dyDescent="0.3">
      <c r="A118" s="13" t="str">
        <f t="shared" si="10"/>
        <v>Research and development services</v>
      </c>
      <c r="B118" s="44" t="str">
        <f t="shared" si="11"/>
        <v>n.c.</v>
      </c>
      <c r="C118" s="44" t="str">
        <f t="shared" si="11"/>
        <v>n.c.</v>
      </c>
      <c r="D118" s="44">
        <f t="shared" si="11"/>
        <v>3.758270151766256</v>
      </c>
      <c r="E118" s="44">
        <f t="shared" si="11"/>
        <v>3.7126780908889692</v>
      </c>
      <c r="F118" s="44">
        <f t="shared" si="11"/>
        <v>3.4376288832164792</v>
      </c>
    </row>
    <row r="119" spans="1:6" x14ac:dyDescent="0.3">
      <c r="A119" s="12" t="str">
        <f t="shared" si="10"/>
        <v>Insurance services</v>
      </c>
      <c r="B119" s="43">
        <f t="shared" si="11"/>
        <v>3.8906849109089543</v>
      </c>
      <c r="C119" s="43">
        <f t="shared" si="11"/>
        <v>3.7627965898585956</v>
      </c>
      <c r="D119" s="43">
        <f t="shared" si="11"/>
        <v>3.4359462880557476</v>
      </c>
      <c r="E119" s="43">
        <f t="shared" si="11"/>
        <v>3.1232161787490829</v>
      </c>
      <c r="F119" s="43">
        <f t="shared" si="11"/>
        <v>3.4030742478793488</v>
      </c>
    </row>
    <row r="120" spans="1:6" x14ac:dyDescent="0.3">
      <c r="A120" s="13" t="str">
        <f t="shared" si="10"/>
        <v>Audiovisual services</v>
      </c>
      <c r="B120" s="44">
        <f t="shared" si="11"/>
        <v>3.8775280054131271</v>
      </c>
      <c r="C120" s="44">
        <f t="shared" si="11"/>
        <v>3.9442599376861711</v>
      </c>
      <c r="D120" s="44">
        <f t="shared" si="11"/>
        <v>3.0653390925343529</v>
      </c>
      <c r="E120" s="44">
        <f t="shared" si="11"/>
        <v>3.0859379550564414</v>
      </c>
      <c r="F120" s="44">
        <f t="shared" si="11"/>
        <v>3.0586425601640785</v>
      </c>
    </row>
    <row r="121" spans="1:6" x14ac:dyDescent="0.3">
      <c r="A121" s="12" t="str">
        <f t="shared" si="10"/>
        <v>Telecommunications and information services</v>
      </c>
      <c r="B121" s="43">
        <f t="shared" si="11"/>
        <v>1.8344485377039321</v>
      </c>
      <c r="C121" s="43">
        <f t="shared" si="11"/>
        <v>1.9259081726983258</v>
      </c>
      <c r="D121" s="43">
        <f t="shared" si="11"/>
        <v>2.0931476817475958</v>
      </c>
      <c r="E121" s="43">
        <f t="shared" si="11"/>
        <v>2.3089199799629547</v>
      </c>
      <c r="F121" s="43">
        <f t="shared" si="11"/>
        <v>2.4333151271276181</v>
      </c>
    </row>
    <row r="122" spans="1:6" x14ac:dyDescent="0.3">
      <c r="A122" s="13" t="str">
        <f t="shared" si="10"/>
        <v>Maintenance and repair services</v>
      </c>
      <c r="B122" s="44">
        <f t="shared" si="11"/>
        <v>1.5186828058040749</v>
      </c>
      <c r="C122" s="44">
        <f t="shared" si="11"/>
        <v>1.3404320881980347</v>
      </c>
      <c r="D122" s="44">
        <f t="shared" si="11"/>
        <v>1.7186256214847775</v>
      </c>
      <c r="E122" s="44">
        <f t="shared" si="11"/>
        <v>1.3571603313102132</v>
      </c>
      <c r="F122" s="44">
        <f t="shared" si="11"/>
        <v>1.6262971921572125</v>
      </c>
    </row>
    <row r="123" spans="1:6" x14ac:dyDescent="0.3">
      <c r="A123" s="12" t="str">
        <f t="shared" si="10"/>
        <v>Construction</v>
      </c>
      <c r="B123" s="43">
        <f t="shared" si="11"/>
        <v>0.15412375009397791</v>
      </c>
      <c r="C123" s="43">
        <f t="shared" si="11"/>
        <v>0.44681069606601159</v>
      </c>
      <c r="D123" s="43">
        <f t="shared" si="11"/>
        <v>0.1213608069841187</v>
      </c>
      <c r="E123" s="43">
        <f t="shared" si="11"/>
        <v>0.27842173320441282</v>
      </c>
      <c r="F123" s="43">
        <f t="shared" si="11"/>
        <v>0.6420474178770077</v>
      </c>
    </row>
    <row r="124" spans="1:6" x14ac:dyDescent="0.3">
      <c r="A124" s="13" t="str">
        <f t="shared" si="10"/>
        <v>All other services</v>
      </c>
      <c r="B124" s="44" t="str">
        <f t="shared" si="11"/>
        <v>n.c.</v>
      </c>
      <c r="C124" s="44" t="str">
        <f t="shared" si="11"/>
        <v>n.c.</v>
      </c>
      <c r="D124" s="44">
        <f t="shared" si="11"/>
        <v>12.286150513499759</v>
      </c>
      <c r="E124" s="44">
        <f t="shared" si="11"/>
        <v>11.057653102829649</v>
      </c>
      <c r="F124" s="44">
        <f t="shared" si="11"/>
        <v>10.071004202289522</v>
      </c>
    </row>
    <row r="125" spans="1:6" x14ac:dyDescent="0.3">
      <c r="A125" s="12" t="str">
        <f t="shared" si="10"/>
        <v>Total</v>
      </c>
      <c r="B125" s="43">
        <f t="shared" si="11"/>
        <v>100</v>
      </c>
      <c r="C125" s="43">
        <f t="shared" si="11"/>
        <v>100</v>
      </c>
      <c r="D125" s="43">
        <f t="shared" si="11"/>
        <v>100</v>
      </c>
      <c r="E125" s="43">
        <f t="shared" si="11"/>
        <v>100</v>
      </c>
      <c r="F125" s="43">
        <f t="shared" si="11"/>
        <v>100</v>
      </c>
    </row>
    <row r="126" spans="1:6" x14ac:dyDescent="0.3">
      <c r="A126" s="28" t="s">
        <v>149</v>
      </c>
      <c r="B126" s="50"/>
      <c r="C126" s="50"/>
      <c r="D126" s="50"/>
      <c r="E126" s="50"/>
      <c r="F126" s="50"/>
    </row>
    <row r="127" spans="1:6" x14ac:dyDescent="0.3">
      <c r="A127" s="47" t="s">
        <v>140</v>
      </c>
    </row>
    <row r="128" spans="1:6" x14ac:dyDescent="0.3">
      <c r="A128" s="47"/>
    </row>
    <row r="130" spans="1:6" ht="18" thickBot="1" x14ac:dyDescent="0.4">
      <c r="A130" s="25" t="s">
        <v>195</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2">A113</f>
        <v>Travel and passenger fares</v>
      </c>
      <c r="B133" s="62">
        <f t="shared" ref="B133:E145" si="13">IFERROR(C93-B93,"n.c.")</f>
        <v>-2978</v>
      </c>
      <c r="C133" s="62">
        <f t="shared" si="13"/>
        <v>13909</v>
      </c>
      <c r="D133" s="62">
        <f t="shared" si="13"/>
        <v>6191</v>
      </c>
      <c r="E133" s="62">
        <f t="shared" si="13"/>
        <v>-250</v>
      </c>
      <c r="F133" s="67">
        <f t="shared" ref="F133:F145" si="14">IFERROR(F93-B93,"n.c.")</f>
        <v>16872</v>
      </c>
    </row>
    <row r="134" spans="1:6" x14ac:dyDescent="0.3">
      <c r="A134" s="49" t="str">
        <f t="shared" si="12"/>
        <v>Professional, technical, and related services</v>
      </c>
      <c r="B134" s="62" t="str">
        <f t="shared" si="13"/>
        <v>n.c.</v>
      </c>
      <c r="C134" s="62" t="str">
        <f t="shared" si="13"/>
        <v>n.c.</v>
      </c>
      <c r="D134" s="62">
        <f t="shared" si="13"/>
        <v>969</v>
      </c>
      <c r="E134" s="62">
        <f t="shared" si="13"/>
        <v>1665</v>
      </c>
      <c r="F134" s="67" t="str">
        <f t="shared" si="14"/>
        <v>n.c.</v>
      </c>
    </row>
    <row r="135" spans="1:6" x14ac:dyDescent="0.3">
      <c r="A135" s="12" t="str">
        <f t="shared" si="12"/>
        <v>Financial services</v>
      </c>
      <c r="B135" s="62">
        <f t="shared" si="13"/>
        <v>1810</v>
      </c>
      <c r="C135" s="62">
        <f t="shared" si="13"/>
        <v>-307</v>
      </c>
      <c r="D135" s="62">
        <f t="shared" si="13"/>
        <v>1313</v>
      </c>
      <c r="E135" s="62">
        <f t="shared" si="13"/>
        <v>1037</v>
      </c>
      <c r="F135" s="67">
        <f t="shared" si="14"/>
        <v>3853</v>
      </c>
    </row>
    <row r="136" spans="1:6" x14ac:dyDescent="0.3">
      <c r="A136" s="13" t="str">
        <f t="shared" si="12"/>
        <v>Computer services</v>
      </c>
      <c r="B136" s="62">
        <f t="shared" si="13"/>
        <v>733</v>
      </c>
      <c r="C136" s="62">
        <f t="shared" si="13"/>
        <v>423</v>
      </c>
      <c r="D136" s="62">
        <f t="shared" si="13"/>
        <v>-51</v>
      </c>
      <c r="E136" s="62">
        <f t="shared" si="13"/>
        <v>450</v>
      </c>
      <c r="F136" s="67">
        <f t="shared" si="14"/>
        <v>1555</v>
      </c>
    </row>
    <row r="137" spans="1:6" x14ac:dyDescent="0.3">
      <c r="A137" s="12" t="str">
        <f t="shared" si="12"/>
        <v>Air and sea transport services</v>
      </c>
      <c r="B137" s="62">
        <f t="shared" si="13"/>
        <v>504</v>
      </c>
      <c r="C137" s="62">
        <f t="shared" si="13"/>
        <v>1305</v>
      </c>
      <c r="D137" s="62">
        <f t="shared" si="13"/>
        <v>-316</v>
      </c>
      <c r="E137" s="62">
        <f t="shared" si="13"/>
        <v>231</v>
      </c>
      <c r="F137" s="67">
        <f t="shared" si="14"/>
        <v>1724</v>
      </c>
    </row>
    <row r="138" spans="1:6" x14ac:dyDescent="0.3">
      <c r="A138" s="13" t="str">
        <f t="shared" si="12"/>
        <v>Research and development services</v>
      </c>
      <c r="B138" s="62" t="str">
        <f t="shared" si="13"/>
        <v>n.c.</v>
      </c>
      <c r="C138" s="62" t="str">
        <f t="shared" si="13"/>
        <v>n.c.</v>
      </c>
      <c r="D138" s="62">
        <f t="shared" si="13"/>
        <v>307</v>
      </c>
      <c r="E138" s="62">
        <f t="shared" si="13"/>
        <v>-103</v>
      </c>
      <c r="F138" s="67" t="str">
        <f t="shared" si="14"/>
        <v>n.c.</v>
      </c>
    </row>
    <row r="139" spans="1:6" x14ac:dyDescent="0.3">
      <c r="A139" s="12" t="str">
        <f t="shared" si="12"/>
        <v>Insurance services</v>
      </c>
      <c r="B139" s="62">
        <f t="shared" si="13"/>
        <v>128</v>
      </c>
      <c r="C139" s="62">
        <f t="shared" si="13"/>
        <v>435</v>
      </c>
      <c r="D139" s="62">
        <f t="shared" si="13"/>
        <v>48</v>
      </c>
      <c r="E139" s="62">
        <f t="shared" si="13"/>
        <v>372</v>
      </c>
      <c r="F139" s="67">
        <f t="shared" si="14"/>
        <v>983</v>
      </c>
    </row>
    <row r="140" spans="1:6" x14ac:dyDescent="0.3">
      <c r="A140" s="13" t="str">
        <f t="shared" si="12"/>
        <v>Audiovisual services</v>
      </c>
      <c r="B140" s="62">
        <f t="shared" si="13"/>
        <v>241</v>
      </c>
      <c r="C140" s="62">
        <f t="shared" si="13"/>
        <v>45</v>
      </c>
      <c r="D140" s="62">
        <f t="shared" si="13"/>
        <v>300</v>
      </c>
      <c r="E140" s="62">
        <f t="shared" si="13"/>
        <v>95</v>
      </c>
      <c r="F140" s="67">
        <f t="shared" si="14"/>
        <v>681</v>
      </c>
    </row>
    <row r="141" spans="1:6" x14ac:dyDescent="0.3">
      <c r="A141" s="12" t="str">
        <f t="shared" si="12"/>
        <v>Telecommunications and information services</v>
      </c>
      <c r="B141" s="62">
        <f t="shared" si="13"/>
        <v>149</v>
      </c>
      <c r="C141" s="62">
        <f t="shared" si="13"/>
        <v>479</v>
      </c>
      <c r="D141" s="62">
        <f t="shared" si="13"/>
        <v>378</v>
      </c>
      <c r="E141" s="62">
        <f t="shared" si="13"/>
        <v>201</v>
      </c>
      <c r="F141" s="67">
        <f t="shared" si="14"/>
        <v>1207</v>
      </c>
    </row>
    <row r="142" spans="1:6" x14ac:dyDescent="0.3">
      <c r="A142" s="13" t="str">
        <f t="shared" si="12"/>
        <v>Maintenance and repair services</v>
      </c>
      <c r="B142" s="62">
        <f t="shared" si="13"/>
        <v>-25</v>
      </c>
      <c r="C142" s="62">
        <f t="shared" si="13"/>
        <v>534</v>
      </c>
      <c r="D142" s="62">
        <f t="shared" si="13"/>
        <v>-152</v>
      </c>
      <c r="E142" s="62">
        <f t="shared" si="13"/>
        <v>294</v>
      </c>
      <c r="F142" s="67">
        <f t="shared" si="14"/>
        <v>651</v>
      </c>
    </row>
    <row r="143" spans="1:6" x14ac:dyDescent="0.3">
      <c r="A143" s="12" t="str">
        <f t="shared" si="12"/>
        <v>Construction</v>
      </c>
      <c r="B143" s="62">
        <f t="shared" si="13"/>
        <v>179</v>
      </c>
      <c r="C143" s="62">
        <f t="shared" si="13"/>
        <v>-168</v>
      </c>
      <c r="D143" s="62">
        <f t="shared" si="13"/>
        <v>146</v>
      </c>
      <c r="E143" s="62">
        <f t="shared" si="13"/>
        <v>337</v>
      </c>
      <c r="F143" s="67">
        <f t="shared" si="14"/>
        <v>494</v>
      </c>
    </row>
    <row r="144" spans="1:6" x14ac:dyDescent="0.3">
      <c r="A144" s="13" t="str">
        <f t="shared" si="12"/>
        <v>All other services</v>
      </c>
      <c r="B144" s="62" t="str">
        <f t="shared" si="13"/>
        <v>n.c.</v>
      </c>
      <c r="C144" s="62" t="str">
        <f t="shared" si="13"/>
        <v>n.c.</v>
      </c>
      <c r="D144" s="62">
        <f t="shared" si="13"/>
        <v>77</v>
      </c>
      <c r="E144" s="62">
        <f t="shared" si="13"/>
        <v>-457</v>
      </c>
      <c r="F144" s="67" t="str">
        <f t="shared" si="14"/>
        <v>n.c.</v>
      </c>
    </row>
    <row r="145" spans="1:6" x14ac:dyDescent="0.3">
      <c r="A145" s="41" t="str">
        <f t="shared" si="12"/>
        <v>Total</v>
      </c>
      <c r="B145" s="62">
        <f t="shared" si="13"/>
        <v>5210</v>
      </c>
      <c r="C145" s="62">
        <f t="shared" si="13"/>
        <v>18217</v>
      </c>
      <c r="D145" s="62">
        <f t="shared" si="13"/>
        <v>9210</v>
      </c>
      <c r="E145" s="62">
        <f t="shared" si="13"/>
        <v>3872</v>
      </c>
      <c r="F145" s="67">
        <f t="shared" si="14"/>
        <v>36509</v>
      </c>
    </row>
    <row r="146" spans="1:6" x14ac:dyDescent="0.3">
      <c r="A146" s="27" t="s">
        <v>149</v>
      </c>
      <c r="B146" s="28"/>
      <c r="C146" s="28"/>
      <c r="D146" s="28"/>
      <c r="E146" s="28"/>
      <c r="F146" s="28"/>
    </row>
    <row r="147" spans="1:6" x14ac:dyDescent="0.3">
      <c r="A147" s="47" t="s">
        <v>140</v>
      </c>
    </row>
    <row r="148" spans="1:6" x14ac:dyDescent="0.3">
      <c r="A148" s="47"/>
    </row>
    <row r="150" spans="1:6" ht="18" thickBot="1" x14ac:dyDescent="0.4">
      <c r="A150" s="25" t="s">
        <v>196</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5">IFERROR((C93-B93)/B93*100,"n.c.")</f>
        <v>-45.639846743295024</v>
      </c>
      <c r="C153" s="44">
        <f t="shared" si="15"/>
        <v>392.13419791372991</v>
      </c>
      <c r="D153" s="44">
        <f t="shared" si="15"/>
        <v>35.466315307057741</v>
      </c>
      <c r="E153" s="44">
        <f t="shared" si="15"/>
        <v>-1.0572165602401995</v>
      </c>
      <c r="F153" s="44">
        <f t="shared" ref="F153:F165" si="16">IFERROR((F93-B93)/B93*100,"n.c.")</f>
        <v>258.57471264367814</v>
      </c>
    </row>
    <row r="154" spans="1:6" x14ac:dyDescent="0.3">
      <c r="A154" s="49" t="str">
        <f t="shared" ref="A154:A165" si="17">A134</f>
        <v>Professional, technical, and related services</v>
      </c>
      <c r="B154" s="44" t="str">
        <f t="shared" si="15"/>
        <v>n.c.</v>
      </c>
      <c r="C154" s="44" t="str">
        <f t="shared" si="15"/>
        <v>n.c.</v>
      </c>
      <c r="D154" s="44">
        <f t="shared" si="15"/>
        <v>5.7378019895783989</v>
      </c>
      <c r="E154" s="44">
        <f t="shared" si="15"/>
        <v>9.324074592596741</v>
      </c>
      <c r="F154" s="44" t="str">
        <f t="shared" si="16"/>
        <v>n.c.</v>
      </c>
    </row>
    <row r="155" spans="1:6" x14ac:dyDescent="0.3">
      <c r="A155" s="12" t="str">
        <f t="shared" si="17"/>
        <v>Financial services</v>
      </c>
      <c r="B155" s="44">
        <f t="shared" si="15"/>
        <v>22.353958256144253</v>
      </c>
      <c r="C155" s="44">
        <f t="shared" si="15"/>
        <v>-3.0988190168567677</v>
      </c>
      <c r="D155" s="44">
        <f t="shared" si="15"/>
        <v>13.677083333333334</v>
      </c>
      <c r="E155" s="44">
        <f t="shared" si="15"/>
        <v>9.5024282965270785</v>
      </c>
      <c r="F155" s="44">
        <f t="shared" si="16"/>
        <v>47.585525503272819</v>
      </c>
    </row>
    <row r="156" spans="1:6" x14ac:dyDescent="0.3">
      <c r="A156" s="13" t="str">
        <f t="shared" si="17"/>
        <v>Computer services</v>
      </c>
      <c r="B156" s="44">
        <f t="shared" si="15"/>
        <v>9.703468361133174</v>
      </c>
      <c r="C156" s="44">
        <f t="shared" si="15"/>
        <v>5.1043803547725348</v>
      </c>
      <c r="D156" s="44">
        <f t="shared" si="15"/>
        <v>-0.58553386911595873</v>
      </c>
      <c r="E156" s="44">
        <f t="shared" si="15"/>
        <v>5.196904954382723</v>
      </c>
      <c r="F156" s="44">
        <f t="shared" si="16"/>
        <v>20.585120465978292</v>
      </c>
    </row>
    <row r="157" spans="1:6" x14ac:dyDescent="0.3">
      <c r="A157" s="12" t="str">
        <f t="shared" si="17"/>
        <v>Air and sea transport services</v>
      </c>
      <c r="B157" s="44">
        <f t="shared" si="15"/>
        <v>26.851358550879063</v>
      </c>
      <c r="C157" s="44">
        <f t="shared" si="15"/>
        <v>54.808903821923558</v>
      </c>
      <c r="D157" s="44">
        <f t="shared" si="15"/>
        <v>-8.5729788388497017</v>
      </c>
      <c r="E157" s="44">
        <f t="shared" si="15"/>
        <v>6.8545994065281901</v>
      </c>
      <c r="F157" s="44">
        <f t="shared" si="16"/>
        <v>91.848694725626004</v>
      </c>
    </row>
    <row r="158" spans="1:6" x14ac:dyDescent="0.3">
      <c r="A158" s="13" t="str">
        <f t="shared" si="17"/>
        <v>Research and development services</v>
      </c>
      <c r="B158" s="44" t="str">
        <f t="shared" si="15"/>
        <v>n.c.</v>
      </c>
      <c r="C158" s="44" t="str">
        <f t="shared" si="15"/>
        <v>n.c.</v>
      </c>
      <c r="D158" s="44">
        <f t="shared" si="15"/>
        <v>10.659722222222221</v>
      </c>
      <c r="E158" s="44">
        <f t="shared" si="15"/>
        <v>-3.2318795105114524</v>
      </c>
      <c r="F158" s="44" t="str">
        <f t="shared" si="16"/>
        <v>n.c.</v>
      </c>
    </row>
    <row r="159" spans="1:6" x14ac:dyDescent="0.3">
      <c r="A159" s="12" t="str">
        <f t="shared" si="17"/>
        <v>Insurance services</v>
      </c>
      <c r="B159" s="44">
        <f t="shared" si="15"/>
        <v>6.1835748792270531</v>
      </c>
      <c r="C159" s="44">
        <f t="shared" si="15"/>
        <v>19.790718835304823</v>
      </c>
      <c r="D159" s="44">
        <f t="shared" si="15"/>
        <v>1.8230155715913405</v>
      </c>
      <c r="E159" s="44">
        <f t="shared" si="15"/>
        <v>13.875419619544946</v>
      </c>
      <c r="F159" s="44">
        <f t="shared" si="16"/>
        <v>47.487922705314013</v>
      </c>
    </row>
    <row r="160" spans="1:6" x14ac:dyDescent="0.3">
      <c r="A160" s="13" t="str">
        <f t="shared" si="17"/>
        <v>Audiovisual services</v>
      </c>
      <c r="B160" s="44">
        <f t="shared" si="15"/>
        <v>11.682016480853125</v>
      </c>
      <c r="C160" s="44">
        <f t="shared" si="15"/>
        <v>1.953125</v>
      </c>
      <c r="D160" s="44">
        <f t="shared" si="15"/>
        <v>12.771392081736909</v>
      </c>
      <c r="E160" s="44">
        <f t="shared" si="15"/>
        <v>3.586258965647414</v>
      </c>
      <c r="F160" s="44">
        <f t="shared" si="16"/>
        <v>33.010179350460497</v>
      </c>
    </row>
    <row r="161" spans="1:11" x14ac:dyDescent="0.3">
      <c r="A161" s="12" t="str">
        <f t="shared" si="17"/>
        <v>Telecommunications and information services</v>
      </c>
      <c r="B161" s="44">
        <f t="shared" si="15"/>
        <v>15.266393442622949</v>
      </c>
      <c r="C161" s="44">
        <f t="shared" si="15"/>
        <v>42.577777777777776</v>
      </c>
      <c r="D161" s="44">
        <f t="shared" si="15"/>
        <v>23.566084788029926</v>
      </c>
      <c r="E161" s="44">
        <f t="shared" si="15"/>
        <v>10.141271442986882</v>
      </c>
      <c r="F161" s="44">
        <f t="shared" si="16"/>
        <v>123.66803278688525</v>
      </c>
    </row>
    <row r="162" spans="1:11" x14ac:dyDescent="0.3">
      <c r="A162" s="13" t="str">
        <f t="shared" si="17"/>
        <v>Maintenance and repair services</v>
      </c>
      <c r="B162" s="44">
        <f t="shared" si="15"/>
        <v>-3.0940594059405941</v>
      </c>
      <c r="C162" s="44">
        <f t="shared" si="15"/>
        <v>68.199233716475092</v>
      </c>
      <c r="D162" s="44">
        <f t="shared" si="15"/>
        <v>-11.541381928625665</v>
      </c>
      <c r="E162" s="44">
        <f t="shared" si="15"/>
        <v>25.236051502145923</v>
      </c>
      <c r="F162" s="44">
        <f t="shared" si="16"/>
        <v>80.569306930693074</v>
      </c>
    </row>
    <row r="163" spans="1:11" x14ac:dyDescent="0.3">
      <c r="A163" s="12" t="str">
        <f t="shared" si="17"/>
        <v>Construction</v>
      </c>
      <c r="B163" s="44">
        <f t="shared" si="15"/>
        <v>218.29268292682929</v>
      </c>
      <c r="C163" s="44">
        <f t="shared" si="15"/>
        <v>-64.367816091954026</v>
      </c>
      <c r="D163" s="44">
        <f t="shared" si="15"/>
        <v>156.98924731182794</v>
      </c>
      <c r="E163" s="44">
        <f t="shared" si="15"/>
        <v>141.00418410041843</v>
      </c>
      <c r="F163" s="44">
        <f t="shared" si="16"/>
        <v>602.43902439024396</v>
      </c>
    </row>
    <row r="164" spans="1:11" x14ac:dyDescent="0.3">
      <c r="A164" s="13" t="str">
        <f t="shared" si="17"/>
        <v>All other services</v>
      </c>
      <c r="B164" s="44" t="str">
        <f t="shared" si="15"/>
        <v>n.c.</v>
      </c>
      <c r="C164" s="44" t="str">
        <f t="shared" si="15"/>
        <v>n.c.</v>
      </c>
      <c r="D164" s="44">
        <f t="shared" si="15"/>
        <v>0.81784386617100369</v>
      </c>
      <c r="E164" s="44">
        <f t="shared" si="15"/>
        <v>-4.8145806995364522</v>
      </c>
      <c r="F164" s="44" t="str">
        <f t="shared" si="16"/>
        <v>n.c.</v>
      </c>
    </row>
    <row r="165" spans="1:11" x14ac:dyDescent="0.3">
      <c r="A165" s="41" t="str">
        <f t="shared" si="17"/>
        <v>Total</v>
      </c>
      <c r="B165" s="44">
        <f t="shared" si="15"/>
        <v>9.7924968047515222</v>
      </c>
      <c r="C165" s="44">
        <f t="shared" si="15"/>
        <v>31.186017050707022</v>
      </c>
      <c r="D165" s="44">
        <f t="shared" si="15"/>
        <v>12.018634756169174</v>
      </c>
      <c r="E165" s="44">
        <f t="shared" si="15"/>
        <v>4.5106650668095671</v>
      </c>
      <c r="F165" s="44">
        <f t="shared" si="16"/>
        <v>68.620780392451692</v>
      </c>
    </row>
    <row r="166" spans="1:11" x14ac:dyDescent="0.3">
      <c r="A166" s="27" t="s">
        <v>149</v>
      </c>
      <c r="B166" s="50"/>
      <c r="C166" s="50"/>
      <c r="D166" s="50"/>
      <c r="E166" s="50"/>
      <c r="F166" s="50"/>
    </row>
    <row r="167" spans="1:11" x14ac:dyDescent="0.3">
      <c r="A167" s="47" t="s">
        <v>140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honeticPr fontId="15" type="noConversion"/>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C368-54AA-4EA9-B7D7-CF52998F79F5}">
  <sheetPr>
    <tabColor theme="4" tint="-0.499984740745262"/>
    <pageSetUpPr fitToPage="1"/>
  </sheetPr>
  <dimension ref="A1:K173"/>
  <sheetViews>
    <sheetView zoomScale="85" zoomScaleNormal="85" workbookViewId="0">
      <pane ySplit="3" topLeftCell="A80" activePane="bottomLeft" state="frozen"/>
      <selection pane="bottomLeft" activeCell="E104" sqref="E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25</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197</v>
      </c>
      <c r="B6" s="14"/>
      <c r="C6" s="14"/>
      <c r="D6" s="14"/>
      <c r="E6" s="14"/>
      <c r="F6" s="14"/>
      <c r="G6" s="14"/>
      <c r="H6" s="14"/>
      <c r="I6" s="14"/>
      <c r="J6" s="14"/>
      <c r="K6" s="14"/>
    </row>
    <row r="8" spans="1:11" ht="18" thickBot="1" x14ac:dyDescent="0.4">
      <c r="A8" s="25" t="s">
        <v>198</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58</v>
      </c>
      <c r="B11" s="12">
        <v>6542</v>
      </c>
      <c r="C11" s="12">
        <v>6972</v>
      </c>
      <c r="D11" s="12">
        <v>6440</v>
      </c>
      <c r="E11" s="12">
        <v>6683</v>
      </c>
      <c r="F11" s="19">
        <v>9411</v>
      </c>
    </row>
    <row r="12" spans="1:11" x14ac:dyDescent="0.3">
      <c r="A12" s="33" t="s">
        <v>55</v>
      </c>
      <c r="B12" s="13">
        <v>3430</v>
      </c>
      <c r="C12" s="13">
        <v>7242</v>
      </c>
      <c r="D12" s="13">
        <v>11018</v>
      </c>
      <c r="E12" s="13">
        <v>4963</v>
      </c>
      <c r="F12" s="20">
        <v>5322</v>
      </c>
    </row>
    <row r="13" spans="1:11" x14ac:dyDescent="0.3">
      <c r="A13" s="12" t="s">
        <v>161</v>
      </c>
      <c r="B13" s="12">
        <v>3890</v>
      </c>
      <c r="C13" s="12">
        <v>5289</v>
      </c>
      <c r="D13" s="12">
        <v>8552</v>
      </c>
      <c r="E13" s="12">
        <v>6808</v>
      </c>
      <c r="F13" s="60" t="s">
        <v>169</v>
      </c>
    </row>
    <row r="14" spans="1:11" x14ac:dyDescent="0.3">
      <c r="A14" s="33" t="s">
        <v>131</v>
      </c>
      <c r="B14" s="49">
        <v>3287</v>
      </c>
      <c r="C14" s="49">
        <v>3377</v>
      </c>
      <c r="D14" s="49">
        <v>3273</v>
      </c>
      <c r="E14" s="49">
        <v>3700</v>
      </c>
      <c r="F14" s="49">
        <v>4563</v>
      </c>
    </row>
    <row r="15" spans="1:11" x14ac:dyDescent="0.3">
      <c r="A15" s="12" t="s">
        <v>130</v>
      </c>
      <c r="B15" s="12">
        <v>433</v>
      </c>
      <c r="C15" s="12">
        <v>715</v>
      </c>
      <c r="D15" s="12">
        <v>2189</v>
      </c>
      <c r="E15" s="12">
        <v>2885</v>
      </c>
      <c r="F15" s="19">
        <v>3153</v>
      </c>
    </row>
    <row r="16" spans="1:11" x14ac:dyDescent="0.3">
      <c r="A16" s="33" t="s">
        <v>162</v>
      </c>
      <c r="B16" s="49">
        <v>1044</v>
      </c>
      <c r="C16" s="49">
        <v>1058</v>
      </c>
      <c r="D16" s="49">
        <v>1341</v>
      </c>
      <c r="E16" s="49">
        <v>1354</v>
      </c>
      <c r="F16" s="49">
        <v>1205</v>
      </c>
    </row>
    <row r="17" spans="1:6" x14ac:dyDescent="0.3">
      <c r="A17" s="12" t="s">
        <v>52</v>
      </c>
      <c r="B17" s="12">
        <v>1169</v>
      </c>
      <c r="C17" s="12">
        <v>1140</v>
      </c>
      <c r="D17" s="12">
        <v>936</v>
      </c>
      <c r="E17" s="12">
        <v>723</v>
      </c>
      <c r="F17" s="19">
        <v>1138</v>
      </c>
    </row>
    <row r="18" spans="1:6" x14ac:dyDescent="0.3">
      <c r="A18" s="33" t="s">
        <v>134</v>
      </c>
      <c r="B18" s="59" t="s">
        <v>169</v>
      </c>
      <c r="C18" s="59" t="s">
        <v>169</v>
      </c>
      <c r="D18" s="59" t="s">
        <v>169</v>
      </c>
      <c r="E18" s="59" t="s">
        <v>169</v>
      </c>
      <c r="F18" s="59" t="s">
        <v>169</v>
      </c>
    </row>
    <row r="19" spans="1:6" x14ac:dyDescent="0.3">
      <c r="A19" s="12" t="s">
        <v>154</v>
      </c>
      <c r="B19" s="12">
        <v>129</v>
      </c>
      <c r="C19" s="12">
        <v>135</v>
      </c>
      <c r="D19" s="12">
        <v>132</v>
      </c>
      <c r="E19" s="12">
        <v>147</v>
      </c>
      <c r="F19" s="19">
        <v>202</v>
      </c>
    </row>
    <row r="20" spans="1:6" x14ac:dyDescent="0.3">
      <c r="A20" s="33" t="s">
        <v>153</v>
      </c>
      <c r="B20" s="49">
        <v>18</v>
      </c>
      <c r="C20" s="49">
        <v>25</v>
      </c>
      <c r="D20" s="49">
        <v>36</v>
      </c>
      <c r="E20" s="49">
        <v>89</v>
      </c>
      <c r="F20" s="49">
        <v>92</v>
      </c>
    </row>
    <row r="21" spans="1:6" x14ac:dyDescent="0.3">
      <c r="A21" s="12" t="s">
        <v>137</v>
      </c>
      <c r="B21" s="12">
        <v>1</v>
      </c>
      <c r="C21" s="12">
        <v>0</v>
      </c>
      <c r="D21" s="61" t="s">
        <v>169</v>
      </c>
      <c r="E21" s="61" t="s">
        <v>169</v>
      </c>
      <c r="F21" s="61" t="s">
        <v>169</v>
      </c>
    </row>
    <row r="22" spans="1:6" x14ac:dyDescent="0.3">
      <c r="A22" s="33" t="s">
        <v>138</v>
      </c>
      <c r="B22" s="59" t="s">
        <v>169</v>
      </c>
      <c r="C22" s="59" t="s">
        <v>169</v>
      </c>
      <c r="D22" s="59" t="s">
        <v>169</v>
      </c>
      <c r="E22" s="59" t="s">
        <v>169</v>
      </c>
      <c r="F22" s="59" t="s">
        <v>169</v>
      </c>
    </row>
    <row r="23" spans="1:6" x14ac:dyDescent="0.3">
      <c r="A23" s="41" t="s">
        <v>77</v>
      </c>
      <c r="B23" s="12">
        <v>23525</v>
      </c>
      <c r="C23" s="12">
        <v>29917</v>
      </c>
      <c r="D23" s="12">
        <v>39062</v>
      </c>
      <c r="E23" s="12">
        <v>33524</v>
      </c>
      <c r="F23" s="12">
        <v>34988</v>
      </c>
    </row>
    <row r="24" spans="1:6" x14ac:dyDescent="0.3">
      <c r="A24" s="27" t="s">
        <v>149</v>
      </c>
      <c r="B24" s="28"/>
      <c r="C24" s="28"/>
      <c r="D24" s="28"/>
      <c r="E24" s="28"/>
      <c r="F24" s="28"/>
    </row>
    <row r="25" spans="1:6" x14ac:dyDescent="0.3">
      <c r="A25" s="47" t="s">
        <v>199</v>
      </c>
    </row>
    <row r="26" spans="1:6" x14ac:dyDescent="0.3">
      <c r="A26" s="47"/>
    </row>
    <row r="28" spans="1:6" ht="18" thickBot="1" x14ac:dyDescent="0.4">
      <c r="A28" s="25" t="s">
        <v>200</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Insurance services</v>
      </c>
      <c r="B31" s="43">
        <f t="shared" ref="B31:F43" si="1">IFERROR(B11/B$23*100, "n.c.")</f>
        <v>27.808714133900107</v>
      </c>
      <c r="C31" s="43">
        <f t="shared" si="1"/>
        <v>23.304475716148009</v>
      </c>
      <c r="D31" s="43">
        <f t="shared" si="1"/>
        <v>16.486611028621169</v>
      </c>
      <c r="E31" s="43">
        <f t="shared" si="1"/>
        <v>19.934971960386587</v>
      </c>
      <c r="F31" s="43">
        <f t="shared" si="1"/>
        <v>26.897793529210013</v>
      </c>
    </row>
    <row r="32" spans="1:6" x14ac:dyDescent="0.3">
      <c r="A32" s="49" t="str">
        <f t="shared" si="0"/>
        <v>Air and sea transport services</v>
      </c>
      <c r="B32" s="44">
        <f t="shared" si="1"/>
        <v>14.580233793836344</v>
      </c>
      <c r="C32" s="44">
        <f t="shared" si="1"/>
        <v>24.206972624260452</v>
      </c>
      <c r="D32" s="44">
        <f t="shared" si="1"/>
        <v>28.206441042445345</v>
      </c>
      <c r="E32" s="44">
        <f t="shared" si="1"/>
        <v>14.804319293640377</v>
      </c>
      <c r="F32" s="44">
        <f t="shared" si="1"/>
        <v>15.210929461529668</v>
      </c>
    </row>
    <row r="33" spans="1:6" x14ac:dyDescent="0.3">
      <c r="A33" s="12" t="str">
        <f t="shared" si="0"/>
        <v>Research and development services</v>
      </c>
      <c r="B33" s="43">
        <f t="shared" si="1"/>
        <v>16.535600425079704</v>
      </c>
      <c r="C33" s="43">
        <f t="shared" si="1"/>
        <v>17.678911655580439</v>
      </c>
      <c r="D33" s="43">
        <f t="shared" si="1"/>
        <v>21.893400235523014</v>
      </c>
      <c r="E33" s="43">
        <f t="shared" si="1"/>
        <v>20.307839160004772</v>
      </c>
      <c r="F33" s="43" t="str">
        <f t="shared" si="1"/>
        <v>n.c.</v>
      </c>
    </row>
    <row r="34" spans="1:6" x14ac:dyDescent="0.3">
      <c r="A34" s="13" t="str">
        <f t="shared" si="0"/>
        <v>Professional, technical, and related services</v>
      </c>
      <c r="B34" s="44">
        <f t="shared" si="1"/>
        <v>13.972369819341127</v>
      </c>
      <c r="C34" s="44">
        <f t="shared" si="1"/>
        <v>11.287896513687871</v>
      </c>
      <c r="D34" s="44">
        <f t="shared" si="1"/>
        <v>8.3789872510368131</v>
      </c>
      <c r="E34" s="44">
        <f t="shared" si="1"/>
        <v>11.036869108698246</v>
      </c>
      <c r="F34" s="44">
        <f t="shared" si="1"/>
        <v>13.041614267748944</v>
      </c>
    </row>
    <row r="35" spans="1:6" x14ac:dyDescent="0.3">
      <c r="A35" s="12" t="str">
        <f t="shared" si="0"/>
        <v>Travel and passenger fares</v>
      </c>
      <c r="B35" s="43">
        <f t="shared" si="1"/>
        <v>1.8405951115834218</v>
      </c>
      <c r="C35" s="43">
        <f t="shared" si="1"/>
        <v>2.389945515927399</v>
      </c>
      <c r="D35" s="43">
        <f t="shared" si="1"/>
        <v>5.6039117300701449</v>
      </c>
      <c r="E35" s="43">
        <f t="shared" si="1"/>
        <v>8.6057749671876866</v>
      </c>
      <c r="F35" s="43">
        <f t="shared" si="1"/>
        <v>9.0116611409626159</v>
      </c>
    </row>
    <row r="36" spans="1:6" x14ac:dyDescent="0.3">
      <c r="A36" s="13" t="str">
        <f t="shared" si="0"/>
        <v>Financial services</v>
      </c>
      <c r="B36" s="44">
        <f t="shared" si="1"/>
        <v>4.4378320935175344</v>
      </c>
      <c r="C36" s="44">
        <f t="shared" si="1"/>
        <v>3.536450847344319</v>
      </c>
      <c r="D36" s="44">
        <f t="shared" si="1"/>
        <v>3.4330039424504633</v>
      </c>
      <c r="E36" s="44">
        <f t="shared" si="1"/>
        <v>4.0388975062641688</v>
      </c>
      <c r="F36" s="44">
        <f t="shared" si="1"/>
        <v>3.4440379558705838</v>
      </c>
    </row>
    <row r="37" spans="1:6" x14ac:dyDescent="0.3">
      <c r="A37" s="12" t="str">
        <f t="shared" si="0"/>
        <v>Computer services</v>
      </c>
      <c r="B37" s="43">
        <f t="shared" si="1"/>
        <v>4.9691817215727951</v>
      </c>
      <c r="C37" s="43">
        <f t="shared" si="1"/>
        <v>3.8105425009192095</v>
      </c>
      <c r="D37" s="43">
        <f t="shared" si="1"/>
        <v>2.3961906712405918</v>
      </c>
      <c r="E37" s="43">
        <f t="shared" si="1"/>
        <v>2.1566638825915763</v>
      </c>
      <c r="F37" s="43">
        <f t="shared" si="1"/>
        <v>3.2525437292786097</v>
      </c>
    </row>
    <row r="38" spans="1:6" x14ac:dyDescent="0.3">
      <c r="A38" s="13" t="str">
        <f t="shared" si="0"/>
        <v>Audiovisual services</v>
      </c>
      <c r="B38" s="44" t="str">
        <f t="shared" si="1"/>
        <v>n.c.</v>
      </c>
      <c r="C38" s="44" t="str">
        <f t="shared" si="1"/>
        <v>n.c.</v>
      </c>
      <c r="D38" s="44" t="str">
        <f t="shared" si="1"/>
        <v>n.c.</v>
      </c>
      <c r="E38" s="44" t="str">
        <f t="shared" si="1"/>
        <v>n.c.</v>
      </c>
      <c r="F38" s="44" t="str">
        <f t="shared" si="1"/>
        <v>n.c.</v>
      </c>
    </row>
    <row r="39" spans="1:6" x14ac:dyDescent="0.3">
      <c r="A39" s="12" t="str">
        <f t="shared" si="0"/>
        <v>Telecommunications and information services</v>
      </c>
      <c r="B39" s="43">
        <f t="shared" si="1"/>
        <v>0.54835281615302867</v>
      </c>
      <c r="C39" s="43">
        <f t="shared" si="1"/>
        <v>0.45124845405622221</v>
      </c>
      <c r="D39" s="43">
        <f t="shared" si="1"/>
        <v>0.33792432543136552</v>
      </c>
      <c r="E39" s="43">
        <f t="shared" si="1"/>
        <v>0.43849182675098441</v>
      </c>
      <c r="F39" s="43">
        <f t="shared" si="1"/>
        <v>0.57734080256087805</v>
      </c>
    </row>
    <row r="40" spans="1:6" x14ac:dyDescent="0.3">
      <c r="A40" s="13" t="str">
        <f t="shared" si="0"/>
        <v>Maintenance and repair services</v>
      </c>
      <c r="B40" s="44">
        <f t="shared" si="1"/>
        <v>7.6514346439957498E-2</v>
      </c>
      <c r="C40" s="44">
        <f t="shared" si="1"/>
        <v>8.3564528528930038E-2</v>
      </c>
      <c r="D40" s="44">
        <f t="shared" si="1"/>
        <v>9.2161179663099682E-2</v>
      </c>
      <c r="E40" s="44">
        <f t="shared" si="1"/>
        <v>0.265481446128147</v>
      </c>
      <c r="F40" s="44">
        <f t="shared" si="1"/>
        <v>0.26294729621584545</v>
      </c>
    </row>
    <row r="41" spans="1:6" x14ac:dyDescent="0.3">
      <c r="A41" s="12" t="str">
        <f t="shared" si="0"/>
        <v>Construction</v>
      </c>
      <c r="B41" s="43">
        <f t="shared" si="1"/>
        <v>4.2507970244420826E-3</v>
      </c>
      <c r="C41" s="43">
        <f t="shared" si="1"/>
        <v>0</v>
      </c>
      <c r="D41" s="43" t="str">
        <f t="shared" si="1"/>
        <v>n.c.</v>
      </c>
      <c r="E41" s="43" t="str">
        <f t="shared" si="1"/>
        <v>n.c.</v>
      </c>
      <c r="F41" s="43" t="str">
        <f t="shared" si="1"/>
        <v>n.c.</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s="47" t="s">
        <v>199</v>
      </c>
    </row>
    <row r="46" spans="1:6" x14ac:dyDescent="0.3">
      <c r="A46" s="47"/>
    </row>
    <row r="48" spans="1:6" ht="18" thickBot="1" x14ac:dyDescent="0.4">
      <c r="A48" s="25" t="s">
        <v>201</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Insurance services</v>
      </c>
      <c r="B51" s="62">
        <f t="shared" ref="B51:E63" si="3">IFERROR(C11-B11,"n.c.")</f>
        <v>430</v>
      </c>
      <c r="C51" s="62">
        <f t="shared" si="3"/>
        <v>-532</v>
      </c>
      <c r="D51" s="62">
        <f t="shared" si="3"/>
        <v>243</v>
      </c>
      <c r="E51" s="62">
        <f t="shared" si="3"/>
        <v>2728</v>
      </c>
      <c r="F51" s="67">
        <f t="shared" ref="F51:F63" si="4">IFERROR(F11-B11,"n.c.")</f>
        <v>2869</v>
      </c>
    </row>
    <row r="52" spans="1:6" x14ac:dyDescent="0.3">
      <c r="A52" s="49" t="str">
        <f t="shared" si="2"/>
        <v>Air and sea transport services</v>
      </c>
      <c r="B52" s="62">
        <f t="shared" si="3"/>
        <v>3812</v>
      </c>
      <c r="C52" s="62">
        <f t="shared" si="3"/>
        <v>3776</v>
      </c>
      <c r="D52" s="62">
        <f t="shared" si="3"/>
        <v>-6055</v>
      </c>
      <c r="E52" s="62">
        <f t="shared" si="3"/>
        <v>359</v>
      </c>
      <c r="F52" s="67">
        <f t="shared" si="4"/>
        <v>1892</v>
      </c>
    </row>
    <row r="53" spans="1:6" x14ac:dyDescent="0.3">
      <c r="A53" s="12" t="str">
        <f t="shared" si="2"/>
        <v>Research and development services</v>
      </c>
      <c r="B53" s="62">
        <f t="shared" si="3"/>
        <v>1399</v>
      </c>
      <c r="C53" s="62">
        <f t="shared" si="3"/>
        <v>3263</v>
      </c>
      <c r="D53" s="62">
        <f t="shared" si="3"/>
        <v>-1744</v>
      </c>
      <c r="E53" s="62" t="str">
        <f t="shared" si="3"/>
        <v>n.c.</v>
      </c>
      <c r="F53" s="67" t="str">
        <f t="shared" si="4"/>
        <v>n.c.</v>
      </c>
    </row>
    <row r="54" spans="1:6" x14ac:dyDescent="0.3">
      <c r="A54" s="13" t="str">
        <f t="shared" si="2"/>
        <v>Professional, technical, and related services</v>
      </c>
      <c r="B54" s="62">
        <f t="shared" si="3"/>
        <v>90</v>
      </c>
      <c r="C54" s="62">
        <f t="shared" si="3"/>
        <v>-104</v>
      </c>
      <c r="D54" s="62">
        <f t="shared" si="3"/>
        <v>427</v>
      </c>
      <c r="E54" s="62">
        <f t="shared" si="3"/>
        <v>863</v>
      </c>
      <c r="F54" s="67">
        <f t="shared" si="4"/>
        <v>1276</v>
      </c>
    </row>
    <row r="55" spans="1:6" x14ac:dyDescent="0.3">
      <c r="A55" s="12" t="str">
        <f t="shared" si="2"/>
        <v>Travel and passenger fares</v>
      </c>
      <c r="B55" s="62">
        <f t="shared" si="3"/>
        <v>282</v>
      </c>
      <c r="C55" s="62">
        <f t="shared" si="3"/>
        <v>1474</v>
      </c>
      <c r="D55" s="62">
        <f t="shared" si="3"/>
        <v>696</v>
      </c>
      <c r="E55" s="62">
        <f t="shared" si="3"/>
        <v>268</v>
      </c>
      <c r="F55" s="67">
        <f t="shared" si="4"/>
        <v>2720</v>
      </c>
    </row>
    <row r="56" spans="1:6" x14ac:dyDescent="0.3">
      <c r="A56" s="13" t="str">
        <f t="shared" si="2"/>
        <v>Financial services</v>
      </c>
      <c r="B56" s="62">
        <f t="shared" si="3"/>
        <v>14</v>
      </c>
      <c r="C56" s="62">
        <f t="shared" si="3"/>
        <v>283</v>
      </c>
      <c r="D56" s="62">
        <f t="shared" si="3"/>
        <v>13</v>
      </c>
      <c r="E56" s="62">
        <f t="shared" si="3"/>
        <v>-149</v>
      </c>
      <c r="F56" s="67">
        <f t="shared" si="4"/>
        <v>161</v>
      </c>
    </row>
    <row r="57" spans="1:6" x14ac:dyDescent="0.3">
      <c r="A57" s="12" t="str">
        <f t="shared" si="2"/>
        <v>Computer services</v>
      </c>
      <c r="B57" s="62">
        <f t="shared" si="3"/>
        <v>-29</v>
      </c>
      <c r="C57" s="62">
        <f t="shared" si="3"/>
        <v>-204</v>
      </c>
      <c r="D57" s="62">
        <f t="shared" si="3"/>
        <v>-213</v>
      </c>
      <c r="E57" s="62">
        <f t="shared" si="3"/>
        <v>415</v>
      </c>
      <c r="F57" s="67">
        <f t="shared" si="4"/>
        <v>-31</v>
      </c>
    </row>
    <row r="58" spans="1:6" x14ac:dyDescent="0.3">
      <c r="A58" s="13" t="str">
        <f t="shared" si="2"/>
        <v>Audiovisual services</v>
      </c>
      <c r="B58" s="62" t="str">
        <f t="shared" si="3"/>
        <v>n.c.</v>
      </c>
      <c r="C58" s="62" t="str">
        <f t="shared" si="3"/>
        <v>n.c.</v>
      </c>
      <c r="D58" s="62" t="str">
        <f t="shared" si="3"/>
        <v>n.c.</v>
      </c>
      <c r="E58" s="62" t="str">
        <f t="shared" si="3"/>
        <v>n.c.</v>
      </c>
      <c r="F58" s="67" t="str">
        <f t="shared" si="4"/>
        <v>n.c.</v>
      </c>
    </row>
    <row r="59" spans="1:6" x14ac:dyDescent="0.3">
      <c r="A59" s="12" t="str">
        <f t="shared" si="2"/>
        <v>Telecommunications and information services</v>
      </c>
      <c r="B59" s="62">
        <f t="shared" si="3"/>
        <v>6</v>
      </c>
      <c r="C59" s="62">
        <f t="shared" si="3"/>
        <v>-3</v>
      </c>
      <c r="D59" s="62">
        <f t="shared" si="3"/>
        <v>15</v>
      </c>
      <c r="E59" s="62">
        <f t="shared" si="3"/>
        <v>55</v>
      </c>
      <c r="F59" s="67">
        <f t="shared" si="4"/>
        <v>73</v>
      </c>
    </row>
    <row r="60" spans="1:6" x14ac:dyDescent="0.3">
      <c r="A60" s="13" t="str">
        <f t="shared" si="2"/>
        <v>Maintenance and repair services</v>
      </c>
      <c r="B60" s="62">
        <f t="shared" si="3"/>
        <v>7</v>
      </c>
      <c r="C60" s="62">
        <f t="shared" si="3"/>
        <v>11</v>
      </c>
      <c r="D60" s="62">
        <f t="shared" si="3"/>
        <v>53</v>
      </c>
      <c r="E60" s="62">
        <f t="shared" si="3"/>
        <v>3</v>
      </c>
      <c r="F60" s="67">
        <f t="shared" si="4"/>
        <v>74</v>
      </c>
    </row>
    <row r="61" spans="1:6" x14ac:dyDescent="0.3">
      <c r="A61" s="12" t="str">
        <f t="shared" si="2"/>
        <v>Construction</v>
      </c>
      <c r="B61" s="62">
        <f t="shared" si="3"/>
        <v>-1</v>
      </c>
      <c r="C61" s="62" t="str">
        <f t="shared" si="3"/>
        <v>n.c.</v>
      </c>
      <c r="D61" s="62" t="str">
        <f t="shared" si="3"/>
        <v>n.c.</v>
      </c>
      <c r="E61" s="62" t="str">
        <f t="shared" si="3"/>
        <v>n.c.</v>
      </c>
      <c r="F61" s="67" t="str">
        <f t="shared" si="4"/>
        <v>n.c.</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6392</v>
      </c>
      <c r="C63" s="62">
        <f t="shared" si="3"/>
        <v>9145</v>
      </c>
      <c r="D63" s="62">
        <f t="shared" si="3"/>
        <v>-5538</v>
      </c>
      <c r="E63" s="62">
        <f t="shared" si="3"/>
        <v>1464</v>
      </c>
      <c r="F63" s="67">
        <f t="shared" si="4"/>
        <v>11463</v>
      </c>
    </row>
    <row r="64" spans="1:6" x14ac:dyDescent="0.3">
      <c r="A64" s="27" t="s">
        <v>149</v>
      </c>
      <c r="B64" s="28"/>
      <c r="C64" s="28"/>
      <c r="D64" s="28"/>
      <c r="E64" s="28"/>
      <c r="F64" s="28"/>
    </row>
    <row r="65" spans="1:6" x14ac:dyDescent="0.3">
      <c r="A65" s="47" t="s">
        <v>199</v>
      </c>
    </row>
    <row r="66" spans="1:6" x14ac:dyDescent="0.3">
      <c r="A66" s="47"/>
    </row>
    <row r="68" spans="1:6" ht="18" thickBot="1" x14ac:dyDescent="0.4">
      <c r="A68" s="25" t="s">
        <v>202</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Insurance services</v>
      </c>
      <c r="B71" s="44">
        <f t="shared" ref="B71:E83" si="6">IFERROR((C11-B11)/B11*100,"n.c.")</f>
        <v>6.5729134821155615</v>
      </c>
      <c r="C71" s="44">
        <f t="shared" si="6"/>
        <v>-7.6305220883534144</v>
      </c>
      <c r="D71" s="44">
        <f t="shared" si="6"/>
        <v>3.773291925465839</v>
      </c>
      <c r="E71" s="44">
        <f t="shared" si="6"/>
        <v>40.81999102199611</v>
      </c>
      <c r="F71" s="44">
        <f t="shared" ref="F71:F83" si="7">IFERROR((F11-B11)/B11*100,"n.c.")</f>
        <v>43.85509018648731</v>
      </c>
    </row>
    <row r="72" spans="1:6" x14ac:dyDescent="0.3">
      <c r="A72" s="49" t="str">
        <f t="shared" si="5"/>
        <v>Air and sea transport services</v>
      </c>
      <c r="B72" s="44">
        <f t="shared" si="6"/>
        <v>111.13702623906705</v>
      </c>
      <c r="C72" s="44">
        <f t="shared" si="6"/>
        <v>52.140292736813031</v>
      </c>
      <c r="D72" s="44">
        <f t="shared" si="6"/>
        <v>-54.955527318932653</v>
      </c>
      <c r="E72" s="44">
        <f t="shared" si="6"/>
        <v>7.2335281079991942</v>
      </c>
      <c r="F72" s="44">
        <f t="shared" si="7"/>
        <v>55.160349854227405</v>
      </c>
    </row>
    <row r="73" spans="1:6" x14ac:dyDescent="0.3">
      <c r="A73" s="12" t="str">
        <f t="shared" si="5"/>
        <v>Research and development services</v>
      </c>
      <c r="B73" s="44">
        <f t="shared" si="6"/>
        <v>35.96401028277635</v>
      </c>
      <c r="C73" s="44">
        <f t="shared" si="6"/>
        <v>61.694082057099642</v>
      </c>
      <c r="D73" s="44">
        <f t="shared" si="6"/>
        <v>-20.392890551917681</v>
      </c>
      <c r="E73" s="44" t="str">
        <f t="shared" si="6"/>
        <v>n.c.</v>
      </c>
      <c r="F73" s="44" t="str">
        <f t="shared" si="7"/>
        <v>n.c.</v>
      </c>
    </row>
    <row r="74" spans="1:6" x14ac:dyDescent="0.3">
      <c r="A74" s="13" t="str">
        <f t="shared" si="5"/>
        <v>Professional, technical, and related services</v>
      </c>
      <c r="B74" s="44">
        <f t="shared" si="6"/>
        <v>2.7380590203833282</v>
      </c>
      <c r="C74" s="44">
        <f t="shared" si="6"/>
        <v>-3.0796564998519398</v>
      </c>
      <c r="D74" s="44">
        <f t="shared" si="6"/>
        <v>13.046135044301863</v>
      </c>
      <c r="E74" s="44">
        <f t="shared" si="6"/>
        <v>23.324324324324326</v>
      </c>
      <c r="F74" s="44">
        <f t="shared" si="7"/>
        <v>38.819592333434741</v>
      </c>
    </row>
    <row r="75" spans="1:6" x14ac:dyDescent="0.3">
      <c r="A75" s="12" t="str">
        <f t="shared" si="5"/>
        <v>Travel and passenger fares</v>
      </c>
      <c r="B75" s="44">
        <f t="shared" si="6"/>
        <v>65.127020785219401</v>
      </c>
      <c r="C75" s="44">
        <f t="shared" si="6"/>
        <v>206.15384615384613</v>
      </c>
      <c r="D75" s="44">
        <f t="shared" si="6"/>
        <v>31.795340338053908</v>
      </c>
      <c r="E75" s="44">
        <f t="shared" si="6"/>
        <v>9.2894280762564989</v>
      </c>
      <c r="F75" s="44">
        <f t="shared" si="7"/>
        <v>628.17551963048504</v>
      </c>
    </row>
    <row r="76" spans="1:6" x14ac:dyDescent="0.3">
      <c r="A76" s="13" t="str">
        <f t="shared" si="5"/>
        <v>Financial services</v>
      </c>
      <c r="B76" s="44">
        <f t="shared" si="6"/>
        <v>1.3409961685823755</v>
      </c>
      <c r="C76" s="44">
        <f t="shared" si="6"/>
        <v>26.748582230623818</v>
      </c>
      <c r="D76" s="44">
        <f t="shared" si="6"/>
        <v>0.9694258016405668</v>
      </c>
      <c r="E76" s="44">
        <f t="shared" si="6"/>
        <v>-11.004431314623337</v>
      </c>
      <c r="F76" s="44">
        <f t="shared" si="7"/>
        <v>15.421455938697317</v>
      </c>
    </row>
    <row r="77" spans="1:6" x14ac:dyDescent="0.3">
      <c r="A77" s="12" t="str">
        <f t="shared" si="5"/>
        <v>Computer services</v>
      </c>
      <c r="B77" s="44">
        <f t="shared" si="6"/>
        <v>-2.4807527801539777</v>
      </c>
      <c r="C77" s="44">
        <f t="shared" si="6"/>
        <v>-17.894736842105264</v>
      </c>
      <c r="D77" s="44">
        <f t="shared" si="6"/>
        <v>-22.756410256410255</v>
      </c>
      <c r="E77" s="44">
        <f t="shared" si="6"/>
        <v>57.399723374827104</v>
      </c>
      <c r="F77" s="44">
        <f t="shared" si="7"/>
        <v>-2.6518391787852864</v>
      </c>
    </row>
    <row r="78" spans="1:6" x14ac:dyDescent="0.3">
      <c r="A78" s="13" t="str">
        <f t="shared" si="5"/>
        <v>Audiovisual services</v>
      </c>
      <c r="B78" s="44" t="str">
        <f t="shared" si="6"/>
        <v>n.c.</v>
      </c>
      <c r="C78" s="44" t="str">
        <f t="shared" si="6"/>
        <v>n.c.</v>
      </c>
      <c r="D78" s="44" t="str">
        <f t="shared" si="6"/>
        <v>n.c.</v>
      </c>
      <c r="E78" s="44" t="str">
        <f t="shared" si="6"/>
        <v>n.c.</v>
      </c>
      <c r="F78" s="44" t="str">
        <f t="shared" si="7"/>
        <v>n.c.</v>
      </c>
    </row>
    <row r="79" spans="1:6" x14ac:dyDescent="0.3">
      <c r="A79" s="12" t="str">
        <f t="shared" si="5"/>
        <v>Telecommunications and information services</v>
      </c>
      <c r="B79" s="44">
        <f t="shared" si="6"/>
        <v>4.6511627906976747</v>
      </c>
      <c r="C79" s="44">
        <f t="shared" si="6"/>
        <v>-2.2222222222222223</v>
      </c>
      <c r="D79" s="44">
        <f t="shared" si="6"/>
        <v>11.363636363636363</v>
      </c>
      <c r="E79" s="44">
        <f t="shared" si="6"/>
        <v>37.414965986394563</v>
      </c>
      <c r="F79" s="44">
        <f t="shared" si="7"/>
        <v>56.589147286821706</v>
      </c>
    </row>
    <row r="80" spans="1:6" x14ac:dyDescent="0.3">
      <c r="A80" s="13" t="str">
        <f t="shared" si="5"/>
        <v>Maintenance and repair services</v>
      </c>
      <c r="B80" s="44">
        <f t="shared" si="6"/>
        <v>38.888888888888893</v>
      </c>
      <c r="C80" s="44">
        <f t="shared" si="6"/>
        <v>44</v>
      </c>
      <c r="D80" s="44">
        <f t="shared" si="6"/>
        <v>147.22222222222223</v>
      </c>
      <c r="E80" s="44">
        <f t="shared" si="6"/>
        <v>3.3707865168539324</v>
      </c>
      <c r="F80" s="44">
        <f t="shared" si="7"/>
        <v>411.11111111111109</v>
      </c>
    </row>
    <row r="81" spans="1:11" x14ac:dyDescent="0.3">
      <c r="A81" s="12" t="str">
        <f t="shared" si="5"/>
        <v>Construction</v>
      </c>
      <c r="B81" s="44">
        <f t="shared" si="6"/>
        <v>-100</v>
      </c>
      <c r="C81" s="44" t="str">
        <f t="shared" si="6"/>
        <v>n.c.</v>
      </c>
      <c r="D81" s="44" t="str">
        <f t="shared" si="6"/>
        <v>n.c.</v>
      </c>
      <c r="E81" s="44" t="str">
        <f t="shared" si="6"/>
        <v>n.c.</v>
      </c>
      <c r="F81" s="44" t="str">
        <f t="shared" si="7"/>
        <v>n.c.</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27.171094580233795</v>
      </c>
      <c r="C83" s="44">
        <f t="shared" si="6"/>
        <v>30.567904535882604</v>
      </c>
      <c r="D83" s="44">
        <f t="shared" si="6"/>
        <v>-14.177461471506836</v>
      </c>
      <c r="E83" s="44">
        <f t="shared" si="6"/>
        <v>4.3670206419281712</v>
      </c>
      <c r="F83" s="44">
        <f t="shared" si="7"/>
        <v>48.726886291179596</v>
      </c>
    </row>
    <row r="84" spans="1:11" x14ac:dyDescent="0.3">
      <c r="A84" s="27" t="s">
        <v>149</v>
      </c>
      <c r="B84" s="50"/>
      <c r="C84" s="50"/>
      <c r="D84" s="50"/>
      <c r="E84" s="50"/>
      <c r="F84" s="50"/>
    </row>
    <row r="85" spans="1:11" x14ac:dyDescent="0.3">
      <c r="A85" s="47" t="s">
        <v>199</v>
      </c>
    </row>
    <row r="86" spans="1:11" x14ac:dyDescent="0.3">
      <c r="A86" s="47"/>
    </row>
    <row r="88" spans="1:11" x14ac:dyDescent="0.3">
      <c r="A88" s="15" t="s">
        <v>203</v>
      </c>
      <c r="B88" s="14"/>
      <c r="C88" s="14"/>
      <c r="D88" s="14"/>
      <c r="E88" s="14"/>
      <c r="F88" s="14"/>
      <c r="G88" s="14"/>
      <c r="H88" s="14"/>
      <c r="I88" s="14"/>
      <c r="J88" s="14"/>
      <c r="K88" s="14"/>
    </row>
    <row r="90" spans="1:11" ht="18" thickBot="1" x14ac:dyDescent="0.4">
      <c r="A90" s="25" t="s">
        <v>204</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161</v>
      </c>
      <c r="B93" s="12">
        <v>21081</v>
      </c>
      <c r="C93" s="12">
        <v>26033</v>
      </c>
      <c r="D93" s="12">
        <v>27985</v>
      </c>
      <c r="E93" s="12">
        <v>27232</v>
      </c>
      <c r="F93" s="19">
        <v>30803</v>
      </c>
    </row>
    <row r="94" spans="1:11" x14ac:dyDescent="0.3">
      <c r="A94" s="33" t="s">
        <v>131</v>
      </c>
      <c r="B94" s="13">
        <v>9024</v>
      </c>
      <c r="C94" s="13">
        <v>11451</v>
      </c>
      <c r="D94" s="13">
        <v>16100</v>
      </c>
      <c r="E94" s="13">
        <v>14266</v>
      </c>
      <c r="F94" s="20">
        <v>15712</v>
      </c>
    </row>
    <row r="95" spans="1:11" x14ac:dyDescent="0.3">
      <c r="A95" s="12" t="s">
        <v>52</v>
      </c>
      <c r="B95" s="12">
        <v>3078</v>
      </c>
      <c r="C95" s="12">
        <v>2816</v>
      </c>
      <c r="D95" s="12">
        <v>3018</v>
      </c>
      <c r="E95" s="59" t="s">
        <v>169</v>
      </c>
      <c r="F95" s="19">
        <v>4633</v>
      </c>
    </row>
    <row r="96" spans="1:11" x14ac:dyDescent="0.3">
      <c r="A96" s="33" t="s">
        <v>162</v>
      </c>
      <c r="B96" s="49">
        <v>1821</v>
      </c>
      <c r="C96" s="49">
        <v>2127</v>
      </c>
      <c r="D96" s="49">
        <v>1957</v>
      </c>
      <c r="E96" s="49">
        <v>2294</v>
      </c>
      <c r="F96" s="49">
        <v>2304</v>
      </c>
    </row>
    <row r="97" spans="1:6" x14ac:dyDescent="0.3">
      <c r="A97" s="12" t="s">
        <v>55</v>
      </c>
      <c r="B97" s="12">
        <v>1727</v>
      </c>
      <c r="C97" s="12">
        <v>2171</v>
      </c>
      <c r="D97" s="12">
        <v>2401</v>
      </c>
      <c r="E97" s="12">
        <v>1919</v>
      </c>
      <c r="F97" s="19">
        <v>2141</v>
      </c>
    </row>
    <row r="98" spans="1:6" x14ac:dyDescent="0.3">
      <c r="A98" s="33" t="s">
        <v>130</v>
      </c>
      <c r="B98" s="49">
        <v>375</v>
      </c>
      <c r="C98" s="49">
        <v>342</v>
      </c>
      <c r="D98" s="49">
        <v>1618</v>
      </c>
      <c r="E98" s="49">
        <v>2023</v>
      </c>
      <c r="F98" s="49">
        <v>2113</v>
      </c>
    </row>
    <row r="99" spans="1:6" x14ac:dyDescent="0.3">
      <c r="A99" s="12" t="s">
        <v>154</v>
      </c>
      <c r="B99" s="12">
        <v>462</v>
      </c>
      <c r="C99" s="12">
        <v>586</v>
      </c>
      <c r="D99" s="12">
        <v>622</v>
      </c>
      <c r="E99" s="12">
        <v>417</v>
      </c>
      <c r="F99" s="19">
        <v>681</v>
      </c>
    </row>
    <row r="100" spans="1:6" x14ac:dyDescent="0.3">
      <c r="A100" s="33" t="s">
        <v>58</v>
      </c>
      <c r="B100" s="49">
        <v>306</v>
      </c>
      <c r="C100" s="49">
        <v>319</v>
      </c>
      <c r="D100" s="49">
        <v>525</v>
      </c>
      <c r="E100" s="49">
        <v>440</v>
      </c>
      <c r="F100" s="49">
        <v>456</v>
      </c>
    </row>
    <row r="101" spans="1:6" x14ac:dyDescent="0.3">
      <c r="A101" s="12" t="s">
        <v>153</v>
      </c>
      <c r="B101" s="12">
        <v>151</v>
      </c>
      <c r="C101" s="12">
        <v>141</v>
      </c>
      <c r="D101" s="12">
        <v>292</v>
      </c>
      <c r="E101" s="12">
        <v>249</v>
      </c>
      <c r="F101" s="19">
        <v>250</v>
      </c>
    </row>
    <row r="102" spans="1:6" x14ac:dyDescent="0.3">
      <c r="A102" s="33" t="s">
        <v>134</v>
      </c>
      <c r="B102" s="49">
        <v>83</v>
      </c>
      <c r="C102" s="49">
        <v>78</v>
      </c>
      <c r="D102" s="49">
        <v>121</v>
      </c>
      <c r="E102" s="59" t="s">
        <v>169</v>
      </c>
      <c r="F102" s="49">
        <v>216</v>
      </c>
    </row>
    <row r="103" spans="1:6" x14ac:dyDescent="0.3">
      <c r="A103" s="12" t="s">
        <v>137</v>
      </c>
      <c r="B103" s="12">
        <v>1</v>
      </c>
      <c r="C103" s="12">
        <v>0</v>
      </c>
      <c r="D103" s="12">
        <v>0</v>
      </c>
      <c r="E103" s="12">
        <v>0</v>
      </c>
      <c r="F103" s="12">
        <v>0</v>
      </c>
    </row>
    <row r="104" spans="1:6" x14ac:dyDescent="0.3">
      <c r="A104" s="33" t="s">
        <v>138</v>
      </c>
      <c r="B104" s="49">
        <f>B105-SUM(B93:B103)</f>
        <v>4377</v>
      </c>
      <c r="C104" s="49">
        <f t="shared" ref="C104:F104" si="8">C105-SUM(C93:C103)</f>
        <v>4674</v>
      </c>
      <c r="D104" s="49">
        <f t="shared" si="8"/>
        <v>5448</v>
      </c>
      <c r="E104" s="59" t="s">
        <v>169</v>
      </c>
      <c r="F104" s="49">
        <f t="shared" si="8"/>
        <v>5317</v>
      </c>
    </row>
    <row r="105" spans="1:6" x14ac:dyDescent="0.3">
      <c r="A105" s="42" t="s">
        <v>77</v>
      </c>
      <c r="B105" s="24">
        <v>42486</v>
      </c>
      <c r="C105" s="24">
        <v>50738</v>
      </c>
      <c r="D105" s="24">
        <v>60087</v>
      </c>
      <c r="E105" s="24">
        <v>56400</v>
      </c>
      <c r="F105" s="24">
        <v>64626</v>
      </c>
    </row>
    <row r="106" spans="1:6" x14ac:dyDescent="0.3">
      <c r="A106" s="27" t="s">
        <v>149</v>
      </c>
      <c r="B106" s="28"/>
      <c r="C106" s="28"/>
      <c r="D106" s="28"/>
      <c r="E106" s="28"/>
      <c r="F106" s="28"/>
    </row>
    <row r="107" spans="1:6" x14ac:dyDescent="0.3">
      <c r="A107" s="47" t="s">
        <v>140</v>
      </c>
    </row>
    <row r="108" spans="1:6" x14ac:dyDescent="0.3">
      <c r="A108" s="47"/>
    </row>
    <row r="110" spans="1:6" ht="18" thickBot="1" x14ac:dyDescent="0.4">
      <c r="A110" s="25" t="s">
        <v>205</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9">A93</f>
        <v>Research and development services</v>
      </c>
      <c r="B113" s="43">
        <f t="shared" ref="B113:F125" si="10">IFERROR(B93/B$105*100, "n.c.")</f>
        <v>49.61869792402203</v>
      </c>
      <c r="C113" s="43">
        <f t="shared" si="10"/>
        <v>51.308683826717647</v>
      </c>
      <c r="D113" s="43">
        <f t="shared" si="10"/>
        <v>46.574134172117098</v>
      </c>
      <c r="E113" s="43">
        <f t="shared" si="10"/>
        <v>48.283687943262407</v>
      </c>
      <c r="F113" s="43">
        <f t="shared" si="10"/>
        <v>47.663479095101039</v>
      </c>
    </row>
    <row r="114" spans="1:6" x14ac:dyDescent="0.3">
      <c r="A114" s="49" t="str">
        <f t="shared" si="9"/>
        <v>Professional, technical, and related services</v>
      </c>
      <c r="B114" s="44">
        <f t="shared" si="10"/>
        <v>21.239937861883913</v>
      </c>
      <c r="C114" s="44">
        <f t="shared" si="10"/>
        <v>22.568883282746661</v>
      </c>
      <c r="D114" s="44">
        <f t="shared" si="10"/>
        <v>26.794481335397009</v>
      </c>
      <c r="E114" s="44">
        <f t="shared" si="10"/>
        <v>25.294326241134751</v>
      </c>
      <c r="F114" s="44">
        <f t="shared" si="10"/>
        <v>24.312196329650604</v>
      </c>
    </row>
    <row r="115" spans="1:6" x14ac:dyDescent="0.3">
      <c r="A115" s="12" t="str">
        <f t="shared" si="9"/>
        <v>Computer services</v>
      </c>
      <c r="B115" s="43">
        <f t="shared" si="10"/>
        <v>7.2447394435814143</v>
      </c>
      <c r="C115" s="43">
        <f t="shared" si="10"/>
        <v>5.5500808072844814</v>
      </c>
      <c r="D115" s="43">
        <f t="shared" si="10"/>
        <v>5.022717060262619</v>
      </c>
      <c r="E115" s="43" t="str">
        <f t="shared" si="10"/>
        <v>n.c.</v>
      </c>
      <c r="F115" s="43">
        <f t="shared" si="10"/>
        <v>7.168941292978058</v>
      </c>
    </row>
    <row r="116" spans="1:6" x14ac:dyDescent="0.3">
      <c r="A116" s="13" t="str">
        <f t="shared" si="9"/>
        <v>Financial services</v>
      </c>
      <c r="B116" s="44">
        <f t="shared" si="10"/>
        <v>4.28611777997458</v>
      </c>
      <c r="C116" s="44">
        <f t="shared" si="10"/>
        <v>4.1921242461271628</v>
      </c>
      <c r="D116" s="44">
        <f t="shared" si="10"/>
        <v>3.2569440977249653</v>
      </c>
      <c r="E116" s="44">
        <f t="shared" si="10"/>
        <v>4.0673758865248226</v>
      </c>
      <c r="F116" s="44">
        <f t="shared" si="10"/>
        <v>3.5651285860180111</v>
      </c>
    </row>
    <row r="117" spans="1:6" x14ac:dyDescent="0.3">
      <c r="A117" s="12" t="str">
        <f t="shared" si="9"/>
        <v>Air and sea transport services</v>
      </c>
      <c r="B117" s="43">
        <f t="shared" si="10"/>
        <v>4.0648684272466227</v>
      </c>
      <c r="C117" s="43">
        <f t="shared" si="10"/>
        <v>4.2788442587409836</v>
      </c>
      <c r="D117" s="43">
        <f t="shared" si="10"/>
        <v>3.9958726513222493</v>
      </c>
      <c r="E117" s="43">
        <f t="shared" si="10"/>
        <v>3.4024822695035462</v>
      </c>
      <c r="F117" s="43">
        <f t="shared" si="10"/>
        <v>3.3129081174759385</v>
      </c>
    </row>
    <row r="118" spans="1:6" x14ac:dyDescent="0.3">
      <c r="A118" s="13" t="str">
        <f t="shared" si="9"/>
        <v>Travel and passenger fares</v>
      </c>
      <c r="B118" s="44">
        <f t="shared" si="10"/>
        <v>0.88264369439344725</v>
      </c>
      <c r="C118" s="44">
        <f t="shared" si="10"/>
        <v>0.6740510071346919</v>
      </c>
      <c r="D118" s="44">
        <f t="shared" si="10"/>
        <v>2.6927621615324449</v>
      </c>
      <c r="E118" s="44">
        <f t="shared" si="10"/>
        <v>3.5868794326241136</v>
      </c>
      <c r="F118" s="44">
        <f t="shared" si="10"/>
        <v>3.2695819020208585</v>
      </c>
    </row>
    <row r="119" spans="1:6" x14ac:dyDescent="0.3">
      <c r="A119" s="12" t="str">
        <f t="shared" si="9"/>
        <v>Telecommunications and information services</v>
      </c>
      <c r="B119" s="43">
        <f t="shared" si="10"/>
        <v>1.0874170314927272</v>
      </c>
      <c r="C119" s="43">
        <f t="shared" si="10"/>
        <v>1.1549528952658756</v>
      </c>
      <c r="D119" s="43">
        <f t="shared" si="10"/>
        <v>1.0351656764358346</v>
      </c>
      <c r="E119" s="43">
        <f t="shared" si="10"/>
        <v>0.73936170212765961</v>
      </c>
      <c r="F119" s="43">
        <f t="shared" si="10"/>
        <v>1.0537554544610528</v>
      </c>
    </row>
    <row r="120" spans="1:6" x14ac:dyDescent="0.3">
      <c r="A120" s="13" t="str">
        <f t="shared" si="9"/>
        <v>Insurance services</v>
      </c>
      <c r="B120" s="44">
        <f t="shared" si="10"/>
        <v>0.72023725462505295</v>
      </c>
      <c r="C120" s="44">
        <f t="shared" si="10"/>
        <v>0.62872009145019514</v>
      </c>
      <c r="D120" s="44">
        <f t="shared" si="10"/>
        <v>0.87373308702381536</v>
      </c>
      <c r="E120" s="44">
        <f t="shared" si="10"/>
        <v>0.78014184397163122</v>
      </c>
      <c r="F120" s="44">
        <f t="shared" si="10"/>
        <v>0.7055983659827314</v>
      </c>
    </row>
    <row r="121" spans="1:6" x14ac:dyDescent="0.3">
      <c r="A121" s="12" t="str">
        <f t="shared" si="9"/>
        <v>Maintenance and repair services</v>
      </c>
      <c r="B121" s="43">
        <f t="shared" si="10"/>
        <v>0.3554111942757614</v>
      </c>
      <c r="C121" s="43">
        <f t="shared" si="10"/>
        <v>0.27789822223974142</v>
      </c>
      <c r="D121" s="43">
        <f t="shared" si="10"/>
        <v>0.48596202173515068</v>
      </c>
      <c r="E121" s="43">
        <f t="shared" si="10"/>
        <v>0.44148936170212766</v>
      </c>
      <c r="F121" s="43">
        <f t="shared" si="10"/>
        <v>0.38684120942035716</v>
      </c>
    </row>
    <row r="122" spans="1:6" x14ac:dyDescent="0.3">
      <c r="A122" s="13" t="str">
        <f t="shared" si="9"/>
        <v>Audiovisual services</v>
      </c>
      <c r="B122" s="44">
        <f t="shared" si="10"/>
        <v>0.19535847102574966</v>
      </c>
      <c r="C122" s="44">
        <f t="shared" si="10"/>
        <v>0.15373093145177186</v>
      </c>
      <c r="D122" s="44">
        <f t="shared" si="10"/>
        <v>0.20137467339025081</v>
      </c>
      <c r="E122" s="44" t="str">
        <f t="shared" si="10"/>
        <v>n.c.</v>
      </c>
      <c r="F122" s="44">
        <f t="shared" si="10"/>
        <v>0.33423080493918855</v>
      </c>
    </row>
    <row r="123" spans="1:6" x14ac:dyDescent="0.3">
      <c r="A123" s="12" t="str">
        <f t="shared" si="9"/>
        <v>Construction</v>
      </c>
      <c r="B123" s="43">
        <f t="shared" si="10"/>
        <v>2.3537165183825258E-3</v>
      </c>
      <c r="C123" s="43">
        <f t="shared" si="10"/>
        <v>0</v>
      </c>
      <c r="D123" s="43">
        <f t="shared" si="10"/>
        <v>0</v>
      </c>
      <c r="E123" s="43">
        <f t="shared" si="10"/>
        <v>0</v>
      </c>
      <c r="F123" s="43">
        <f t="shared" si="10"/>
        <v>0</v>
      </c>
    </row>
    <row r="124" spans="1:6" x14ac:dyDescent="0.3">
      <c r="A124" s="13" t="str">
        <f t="shared" si="9"/>
        <v>All other services</v>
      </c>
      <c r="B124" s="44">
        <f t="shared" si="10"/>
        <v>10.302217200960316</v>
      </c>
      <c r="C124" s="44">
        <f t="shared" si="10"/>
        <v>9.2120304308407892</v>
      </c>
      <c r="D124" s="44">
        <f t="shared" si="10"/>
        <v>9.0668530630585646</v>
      </c>
      <c r="E124" s="44" t="str">
        <f t="shared" si="10"/>
        <v>n.c.</v>
      </c>
      <c r="F124" s="44">
        <f t="shared" si="10"/>
        <v>8.2273388419521556</v>
      </c>
    </row>
    <row r="125" spans="1:6" x14ac:dyDescent="0.3">
      <c r="A125" s="12" t="str">
        <f t="shared" si="9"/>
        <v>Total</v>
      </c>
      <c r="B125" s="43">
        <f t="shared" si="10"/>
        <v>100</v>
      </c>
      <c r="C125" s="43">
        <f t="shared" si="10"/>
        <v>100</v>
      </c>
      <c r="D125" s="43">
        <f t="shared" si="10"/>
        <v>100</v>
      </c>
      <c r="E125" s="43">
        <f t="shared" si="10"/>
        <v>100</v>
      </c>
      <c r="F125" s="43">
        <f t="shared" si="10"/>
        <v>100</v>
      </c>
    </row>
    <row r="126" spans="1:6" x14ac:dyDescent="0.3">
      <c r="A126" s="28" t="s">
        <v>149</v>
      </c>
      <c r="B126" s="50"/>
      <c r="C126" s="50"/>
      <c r="D126" s="50"/>
      <c r="E126" s="50"/>
      <c r="F126" s="50"/>
    </row>
    <row r="127" spans="1:6" x14ac:dyDescent="0.3">
      <c r="A127" s="47" t="s">
        <v>140</v>
      </c>
    </row>
    <row r="128" spans="1:6" x14ac:dyDescent="0.3">
      <c r="A128" s="47"/>
    </row>
    <row r="130" spans="1:6" ht="18" thickBot="1" x14ac:dyDescent="0.4">
      <c r="A130" s="25" t="s">
        <v>206</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1">A113</f>
        <v>Research and development services</v>
      </c>
      <c r="B133" s="62">
        <f t="shared" ref="B133:E145" si="12">IFERROR(C93-B93,"n.c.")</f>
        <v>4952</v>
      </c>
      <c r="C133" s="62">
        <f t="shared" si="12"/>
        <v>1952</v>
      </c>
      <c r="D133" s="62">
        <f t="shared" si="12"/>
        <v>-753</v>
      </c>
      <c r="E133" s="62">
        <f t="shared" si="12"/>
        <v>3571</v>
      </c>
      <c r="F133" s="67">
        <f t="shared" ref="F133:F145" si="13">IFERROR(F93-B93,"n.c.")</f>
        <v>9722</v>
      </c>
    </row>
    <row r="134" spans="1:6" x14ac:dyDescent="0.3">
      <c r="A134" s="49" t="str">
        <f t="shared" si="11"/>
        <v>Professional, technical, and related services</v>
      </c>
      <c r="B134" s="62">
        <f t="shared" si="12"/>
        <v>2427</v>
      </c>
      <c r="C134" s="62">
        <f t="shared" si="12"/>
        <v>4649</v>
      </c>
      <c r="D134" s="62">
        <f t="shared" si="12"/>
        <v>-1834</v>
      </c>
      <c r="E134" s="62">
        <f t="shared" si="12"/>
        <v>1446</v>
      </c>
      <c r="F134" s="67">
        <f t="shared" si="13"/>
        <v>6688</v>
      </c>
    </row>
    <row r="135" spans="1:6" x14ac:dyDescent="0.3">
      <c r="A135" s="12" t="str">
        <f t="shared" si="11"/>
        <v>Computer services</v>
      </c>
      <c r="B135" s="62">
        <f t="shared" si="12"/>
        <v>-262</v>
      </c>
      <c r="C135" s="62">
        <f t="shared" si="12"/>
        <v>202</v>
      </c>
      <c r="D135" s="62" t="str">
        <f t="shared" si="12"/>
        <v>n.c.</v>
      </c>
      <c r="E135" s="62" t="str">
        <f t="shared" si="12"/>
        <v>n.c.</v>
      </c>
      <c r="F135" s="67">
        <f t="shared" si="13"/>
        <v>1555</v>
      </c>
    </row>
    <row r="136" spans="1:6" x14ac:dyDescent="0.3">
      <c r="A136" s="13" t="str">
        <f t="shared" si="11"/>
        <v>Financial services</v>
      </c>
      <c r="B136" s="62">
        <f t="shared" si="12"/>
        <v>306</v>
      </c>
      <c r="C136" s="62">
        <f t="shared" si="12"/>
        <v>-170</v>
      </c>
      <c r="D136" s="62">
        <f t="shared" si="12"/>
        <v>337</v>
      </c>
      <c r="E136" s="62">
        <f t="shared" si="12"/>
        <v>10</v>
      </c>
      <c r="F136" s="67">
        <f t="shared" si="13"/>
        <v>483</v>
      </c>
    </row>
    <row r="137" spans="1:6" x14ac:dyDescent="0.3">
      <c r="A137" s="12" t="str">
        <f t="shared" si="11"/>
        <v>Air and sea transport services</v>
      </c>
      <c r="B137" s="62">
        <f t="shared" si="12"/>
        <v>444</v>
      </c>
      <c r="C137" s="62">
        <f t="shared" si="12"/>
        <v>230</v>
      </c>
      <c r="D137" s="62">
        <f t="shared" si="12"/>
        <v>-482</v>
      </c>
      <c r="E137" s="62">
        <f t="shared" si="12"/>
        <v>222</v>
      </c>
      <c r="F137" s="67">
        <f t="shared" si="13"/>
        <v>414</v>
      </c>
    </row>
    <row r="138" spans="1:6" x14ac:dyDescent="0.3">
      <c r="A138" s="13" t="str">
        <f t="shared" si="11"/>
        <v>Travel and passenger fares</v>
      </c>
      <c r="B138" s="62">
        <f t="shared" si="12"/>
        <v>-33</v>
      </c>
      <c r="C138" s="62">
        <f t="shared" si="12"/>
        <v>1276</v>
      </c>
      <c r="D138" s="62">
        <f t="shared" si="12"/>
        <v>405</v>
      </c>
      <c r="E138" s="62">
        <f t="shared" si="12"/>
        <v>90</v>
      </c>
      <c r="F138" s="67">
        <f t="shared" si="13"/>
        <v>1738</v>
      </c>
    </row>
    <row r="139" spans="1:6" x14ac:dyDescent="0.3">
      <c r="A139" s="12" t="str">
        <f t="shared" si="11"/>
        <v>Telecommunications and information services</v>
      </c>
      <c r="B139" s="62">
        <f t="shared" si="12"/>
        <v>124</v>
      </c>
      <c r="C139" s="62">
        <f t="shared" si="12"/>
        <v>36</v>
      </c>
      <c r="D139" s="62">
        <f t="shared" si="12"/>
        <v>-205</v>
      </c>
      <c r="E139" s="62">
        <f t="shared" si="12"/>
        <v>264</v>
      </c>
      <c r="F139" s="67">
        <f t="shared" si="13"/>
        <v>219</v>
      </c>
    </row>
    <row r="140" spans="1:6" x14ac:dyDescent="0.3">
      <c r="A140" s="13" t="str">
        <f t="shared" si="11"/>
        <v>Insurance services</v>
      </c>
      <c r="B140" s="62">
        <f t="shared" si="12"/>
        <v>13</v>
      </c>
      <c r="C140" s="62">
        <f t="shared" si="12"/>
        <v>206</v>
      </c>
      <c r="D140" s="62">
        <f t="shared" si="12"/>
        <v>-85</v>
      </c>
      <c r="E140" s="62">
        <f t="shared" si="12"/>
        <v>16</v>
      </c>
      <c r="F140" s="67">
        <f t="shared" si="13"/>
        <v>150</v>
      </c>
    </row>
    <row r="141" spans="1:6" x14ac:dyDescent="0.3">
      <c r="A141" s="12" t="str">
        <f t="shared" si="11"/>
        <v>Maintenance and repair services</v>
      </c>
      <c r="B141" s="62">
        <f t="shared" si="12"/>
        <v>-10</v>
      </c>
      <c r="C141" s="62">
        <f t="shared" si="12"/>
        <v>151</v>
      </c>
      <c r="D141" s="62">
        <f t="shared" si="12"/>
        <v>-43</v>
      </c>
      <c r="E141" s="62">
        <f t="shared" si="12"/>
        <v>1</v>
      </c>
      <c r="F141" s="67">
        <f t="shared" si="13"/>
        <v>99</v>
      </c>
    </row>
    <row r="142" spans="1:6" x14ac:dyDescent="0.3">
      <c r="A142" s="13" t="str">
        <f t="shared" si="11"/>
        <v>Audiovisual services</v>
      </c>
      <c r="B142" s="62">
        <f t="shared" si="12"/>
        <v>-5</v>
      </c>
      <c r="C142" s="62">
        <f t="shared" si="12"/>
        <v>43</v>
      </c>
      <c r="D142" s="62" t="str">
        <f t="shared" si="12"/>
        <v>n.c.</v>
      </c>
      <c r="E142" s="62" t="str">
        <f t="shared" si="12"/>
        <v>n.c.</v>
      </c>
      <c r="F142" s="67">
        <f t="shared" si="13"/>
        <v>133</v>
      </c>
    </row>
    <row r="143" spans="1:6" x14ac:dyDescent="0.3">
      <c r="A143" s="12" t="str">
        <f t="shared" si="11"/>
        <v>Construction</v>
      </c>
      <c r="B143" s="62">
        <f t="shared" si="12"/>
        <v>-1</v>
      </c>
      <c r="C143" s="62">
        <f t="shared" si="12"/>
        <v>0</v>
      </c>
      <c r="D143" s="62">
        <f t="shared" si="12"/>
        <v>0</v>
      </c>
      <c r="E143" s="62">
        <f t="shared" si="12"/>
        <v>0</v>
      </c>
      <c r="F143" s="67">
        <f t="shared" si="13"/>
        <v>-1</v>
      </c>
    </row>
    <row r="144" spans="1:6" x14ac:dyDescent="0.3">
      <c r="A144" s="13" t="str">
        <f t="shared" si="11"/>
        <v>All other services</v>
      </c>
      <c r="B144" s="62">
        <f t="shared" si="12"/>
        <v>297</v>
      </c>
      <c r="C144" s="62">
        <f t="shared" si="12"/>
        <v>774</v>
      </c>
      <c r="D144" s="62" t="str">
        <f t="shared" si="12"/>
        <v>n.c.</v>
      </c>
      <c r="E144" s="62" t="str">
        <f t="shared" si="12"/>
        <v>n.c.</v>
      </c>
      <c r="F144" s="67">
        <f t="shared" si="13"/>
        <v>940</v>
      </c>
    </row>
    <row r="145" spans="1:6" x14ac:dyDescent="0.3">
      <c r="A145" s="41" t="str">
        <f t="shared" si="11"/>
        <v>Total</v>
      </c>
      <c r="B145" s="62">
        <f t="shared" si="12"/>
        <v>8252</v>
      </c>
      <c r="C145" s="62">
        <f t="shared" si="12"/>
        <v>9349</v>
      </c>
      <c r="D145" s="62">
        <f t="shared" si="12"/>
        <v>-3687</v>
      </c>
      <c r="E145" s="62">
        <f t="shared" si="12"/>
        <v>8226</v>
      </c>
      <c r="F145" s="67">
        <f t="shared" si="13"/>
        <v>22140</v>
      </c>
    </row>
    <row r="146" spans="1:6" x14ac:dyDescent="0.3">
      <c r="A146" s="27" t="s">
        <v>149</v>
      </c>
      <c r="B146" s="28"/>
      <c r="C146" s="28"/>
      <c r="D146" s="28"/>
      <c r="E146" s="28"/>
      <c r="F146" s="28"/>
    </row>
    <row r="147" spans="1:6" x14ac:dyDescent="0.3">
      <c r="A147" s="47" t="s">
        <v>140</v>
      </c>
    </row>
    <row r="148" spans="1:6" x14ac:dyDescent="0.3">
      <c r="A148" s="47"/>
    </row>
    <row r="150" spans="1:6" ht="18" thickBot="1" x14ac:dyDescent="0.4">
      <c r="A150" s="25" t="s">
        <v>207</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Research and development services</v>
      </c>
      <c r="B153" s="44">
        <f t="shared" ref="B153:E165" si="14">IFERROR((C93-B93)/B93*100,"n.c.")</f>
        <v>23.490346757743939</v>
      </c>
      <c r="C153" s="44">
        <f t="shared" si="14"/>
        <v>7.4981753927707144</v>
      </c>
      <c r="D153" s="44">
        <f t="shared" si="14"/>
        <v>-2.6907271752724675</v>
      </c>
      <c r="E153" s="44">
        <f t="shared" si="14"/>
        <v>13.1132491186839</v>
      </c>
      <c r="F153" s="44">
        <f t="shared" ref="F153:F165" si="15">IFERROR((F93-B93)/B93*100,"n.c.")</f>
        <v>46.117356861628956</v>
      </c>
    </row>
    <row r="154" spans="1:6" x14ac:dyDescent="0.3">
      <c r="A154" s="49" t="str">
        <f t="shared" ref="A154:A165" si="16">A134</f>
        <v>Professional, technical, and related services</v>
      </c>
      <c r="B154" s="44">
        <f t="shared" si="14"/>
        <v>26.894946808510639</v>
      </c>
      <c r="C154" s="44">
        <f t="shared" si="14"/>
        <v>40.599074316653564</v>
      </c>
      <c r="D154" s="44">
        <f t="shared" si="14"/>
        <v>-11.391304347826086</v>
      </c>
      <c r="E154" s="44">
        <f t="shared" si="14"/>
        <v>10.135987662974905</v>
      </c>
      <c r="F154" s="44">
        <f t="shared" si="15"/>
        <v>74.113475177304963</v>
      </c>
    </row>
    <row r="155" spans="1:6" x14ac:dyDescent="0.3">
      <c r="A155" s="12" t="str">
        <f t="shared" si="16"/>
        <v>Computer services</v>
      </c>
      <c r="B155" s="44">
        <f t="shared" si="14"/>
        <v>-8.5120207927225469</v>
      </c>
      <c r="C155" s="44">
        <f t="shared" si="14"/>
        <v>7.1732954545454541</v>
      </c>
      <c r="D155" s="44" t="str">
        <f t="shared" si="14"/>
        <v>n.c.</v>
      </c>
      <c r="E155" s="44" t="str">
        <f t="shared" si="14"/>
        <v>n.c.</v>
      </c>
      <c r="F155" s="44">
        <f t="shared" si="15"/>
        <v>50.519818063677711</v>
      </c>
    </row>
    <row r="156" spans="1:6" x14ac:dyDescent="0.3">
      <c r="A156" s="13" t="str">
        <f t="shared" si="16"/>
        <v>Financial services</v>
      </c>
      <c r="B156" s="44">
        <f t="shared" si="14"/>
        <v>16.803953871499179</v>
      </c>
      <c r="C156" s="44">
        <f t="shared" si="14"/>
        <v>-7.9924776680771039</v>
      </c>
      <c r="D156" s="44">
        <f t="shared" si="14"/>
        <v>17.22023505365355</v>
      </c>
      <c r="E156" s="44">
        <f t="shared" si="14"/>
        <v>0.4359197907585004</v>
      </c>
      <c r="F156" s="44">
        <f t="shared" si="15"/>
        <v>26.523887973640857</v>
      </c>
    </row>
    <row r="157" spans="1:6" x14ac:dyDescent="0.3">
      <c r="A157" s="12" t="str">
        <f t="shared" si="16"/>
        <v>Air and sea transport services</v>
      </c>
      <c r="B157" s="44">
        <f t="shared" si="14"/>
        <v>25.709322524609146</v>
      </c>
      <c r="C157" s="44">
        <f t="shared" si="14"/>
        <v>10.594196222938738</v>
      </c>
      <c r="D157" s="44">
        <f t="shared" si="14"/>
        <v>-20.074968763015409</v>
      </c>
      <c r="E157" s="44">
        <f t="shared" si="14"/>
        <v>11.56852527357999</v>
      </c>
      <c r="F157" s="44">
        <f t="shared" si="15"/>
        <v>23.972206137811234</v>
      </c>
    </row>
    <row r="158" spans="1:6" x14ac:dyDescent="0.3">
      <c r="A158" s="13" t="str">
        <f t="shared" si="16"/>
        <v>Travel and passenger fares</v>
      </c>
      <c r="B158" s="44">
        <f t="shared" si="14"/>
        <v>-8.7999999999999989</v>
      </c>
      <c r="C158" s="44">
        <f t="shared" si="14"/>
        <v>373.09941520467834</v>
      </c>
      <c r="D158" s="44">
        <f t="shared" si="14"/>
        <v>25.030902348578493</v>
      </c>
      <c r="E158" s="44">
        <f t="shared" si="14"/>
        <v>4.448838358872961</v>
      </c>
      <c r="F158" s="44">
        <f t="shared" si="15"/>
        <v>463.4666666666667</v>
      </c>
    </row>
    <row r="159" spans="1:6" x14ac:dyDescent="0.3">
      <c r="A159" s="12" t="str">
        <f t="shared" si="16"/>
        <v>Telecommunications and information services</v>
      </c>
      <c r="B159" s="44">
        <f t="shared" si="14"/>
        <v>26.839826839826841</v>
      </c>
      <c r="C159" s="44">
        <f t="shared" si="14"/>
        <v>6.1433447098976108</v>
      </c>
      <c r="D159" s="44">
        <f t="shared" si="14"/>
        <v>-32.958199356913184</v>
      </c>
      <c r="E159" s="44">
        <f t="shared" si="14"/>
        <v>63.309352517985609</v>
      </c>
      <c r="F159" s="44">
        <f t="shared" si="15"/>
        <v>47.402597402597401</v>
      </c>
    </row>
    <row r="160" spans="1:6" x14ac:dyDescent="0.3">
      <c r="A160" s="13" t="str">
        <f t="shared" si="16"/>
        <v>Insurance services</v>
      </c>
      <c r="B160" s="44">
        <f t="shared" si="14"/>
        <v>4.2483660130718954</v>
      </c>
      <c r="C160" s="44">
        <f t="shared" si="14"/>
        <v>64.576802507836987</v>
      </c>
      <c r="D160" s="44">
        <f t="shared" si="14"/>
        <v>-16.19047619047619</v>
      </c>
      <c r="E160" s="44">
        <f t="shared" si="14"/>
        <v>3.6363636363636362</v>
      </c>
      <c r="F160" s="44">
        <f t="shared" si="15"/>
        <v>49.019607843137251</v>
      </c>
    </row>
    <row r="161" spans="1:11" x14ac:dyDescent="0.3">
      <c r="A161" s="12" t="str">
        <f t="shared" si="16"/>
        <v>Maintenance and repair services</v>
      </c>
      <c r="B161" s="44">
        <f t="shared" si="14"/>
        <v>-6.6225165562913908</v>
      </c>
      <c r="C161" s="44">
        <f t="shared" si="14"/>
        <v>107.0921985815603</v>
      </c>
      <c r="D161" s="44">
        <f t="shared" si="14"/>
        <v>-14.726027397260275</v>
      </c>
      <c r="E161" s="44">
        <f t="shared" si="14"/>
        <v>0.40160642570281119</v>
      </c>
      <c r="F161" s="44">
        <f t="shared" si="15"/>
        <v>65.562913907284766</v>
      </c>
    </row>
    <row r="162" spans="1:11" x14ac:dyDescent="0.3">
      <c r="A162" s="13" t="str">
        <f t="shared" si="16"/>
        <v>Audiovisual services</v>
      </c>
      <c r="B162" s="44">
        <f t="shared" si="14"/>
        <v>-6.024096385542169</v>
      </c>
      <c r="C162" s="44">
        <f t="shared" si="14"/>
        <v>55.128205128205131</v>
      </c>
      <c r="D162" s="44" t="str">
        <f t="shared" si="14"/>
        <v>n.c.</v>
      </c>
      <c r="E162" s="44" t="str">
        <f t="shared" si="14"/>
        <v>n.c.</v>
      </c>
      <c r="F162" s="44">
        <f t="shared" si="15"/>
        <v>160.24096385542168</v>
      </c>
    </row>
    <row r="163" spans="1:11" x14ac:dyDescent="0.3">
      <c r="A163" s="12" t="str">
        <f t="shared" si="16"/>
        <v>Construction</v>
      </c>
      <c r="B163" s="44">
        <f t="shared" si="14"/>
        <v>-100</v>
      </c>
      <c r="C163" s="44" t="str">
        <f t="shared" si="14"/>
        <v>n.c.</v>
      </c>
      <c r="D163" s="44" t="str">
        <f t="shared" si="14"/>
        <v>n.c.</v>
      </c>
      <c r="E163" s="44" t="str">
        <f t="shared" si="14"/>
        <v>n.c.</v>
      </c>
      <c r="F163" s="44">
        <f t="shared" si="15"/>
        <v>-100</v>
      </c>
    </row>
    <row r="164" spans="1:11" x14ac:dyDescent="0.3">
      <c r="A164" s="13" t="str">
        <f t="shared" si="16"/>
        <v>All other services</v>
      </c>
      <c r="B164" s="44">
        <f t="shared" si="14"/>
        <v>6.7854694996572995</v>
      </c>
      <c r="C164" s="44">
        <f t="shared" si="14"/>
        <v>16.559691912708601</v>
      </c>
      <c r="D164" s="44" t="str">
        <f t="shared" si="14"/>
        <v>n.c.</v>
      </c>
      <c r="E164" s="44" t="str">
        <f t="shared" si="14"/>
        <v>n.c.</v>
      </c>
      <c r="F164" s="44">
        <f t="shared" si="15"/>
        <v>21.475896732922092</v>
      </c>
    </row>
    <row r="165" spans="1:11" x14ac:dyDescent="0.3">
      <c r="A165" s="41" t="str">
        <f t="shared" si="16"/>
        <v>Total</v>
      </c>
      <c r="B165" s="44">
        <f t="shared" si="14"/>
        <v>19.422868709692604</v>
      </c>
      <c r="C165" s="44">
        <f t="shared" si="14"/>
        <v>18.426031771059169</v>
      </c>
      <c r="D165" s="44">
        <f t="shared" si="14"/>
        <v>-6.1361026511558237</v>
      </c>
      <c r="E165" s="44">
        <f t="shared" si="14"/>
        <v>14.585106382978724</v>
      </c>
      <c r="F165" s="44">
        <f t="shared" si="15"/>
        <v>52.111283716989121</v>
      </c>
    </row>
    <row r="166" spans="1:11" x14ac:dyDescent="0.3">
      <c r="A166" s="27" t="s">
        <v>149</v>
      </c>
      <c r="B166" s="50"/>
      <c r="C166" s="50"/>
      <c r="D166" s="50"/>
      <c r="E166" s="50"/>
      <c r="F166" s="50"/>
    </row>
    <row r="167" spans="1:11" x14ac:dyDescent="0.3">
      <c r="A167" s="47" t="s">
        <v>140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27FA-3FD8-4829-9FB6-CA6E509F7507}">
  <sheetPr>
    <tabColor theme="4" tint="-0.499984740745262"/>
    <pageSetUpPr fitToPage="1"/>
  </sheetPr>
  <dimension ref="A1:K173"/>
  <sheetViews>
    <sheetView zoomScale="85" zoomScaleNormal="85" workbookViewId="0">
      <pane ySplit="3" topLeftCell="A86" activePane="bottomLeft" state="frozen"/>
      <selection pane="bottomLeft" activeCell="E104" sqref="E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27</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208</v>
      </c>
      <c r="B6" s="14"/>
      <c r="C6" s="14"/>
      <c r="D6" s="14"/>
      <c r="E6" s="14"/>
      <c r="F6" s="14"/>
      <c r="G6" s="14"/>
      <c r="H6" s="14"/>
      <c r="I6" s="14"/>
      <c r="J6" s="14"/>
      <c r="K6" s="14"/>
    </row>
    <row r="8" spans="1:11" ht="18" thickBot="1" x14ac:dyDescent="0.4">
      <c r="A8" s="25" t="s">
        <v>209</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130</v>
      </c>
      <c r="B11" s="12">
        <v>10609</v>
      </c>
      <c r="C11" s="12">
        <v>19555</v>
      </c>
      <c r="D11" s="12">
        <v>27800</v>
      </c>
      <c r="E11" s="12">
        <v>31073</v>
      </c>
      <c r="F11" s="19">
        <v>32845</v>
      </c>
    </row>
    <row r="12" spans="1:11" x14ac:dyDescent="0.3">
      <c r="A12" s="33" t="s">
        <v>131</v>
      </c>
      <c r="B12" s="13">
        <v>1630</v>
      </c>
      <c r="C12" s="13">
        <v>2117</v>
      </c>
      <c r="D12" s="13">
        <v>3117</v>
      </c>
      <c r="E12" s="13">
        <v>4216</v>
      </c>
      <c r="F12" s="20">
        <v>3670</v>
      </c>
    </row>
    <row r="13" spans="1:11" x14ac:dyDescent="0.3">
      <c r="A13" s="12" t="s">
        <v>55</v>
      </c>
      <c r="B13" s="12">
        <v>1428</v>
      </c>
      <c r="C13" s="12">
        <v>1843</v>
      </c>
      <c r="D13" s="12">
        <v>2171</v>
      </c>
      <c r="E13" s="12">
        <v>2380</v>
      </c>
      <c r="F13" s="19">
        <v>2587</v>
      </c>
    </row>
    <row r="14" spans="1:11" x14ac:dyDescent="0.3">
      <c r="A14" s="33" t="s">
        <v>161</v>
      </c>
      <c r="B14" s="49">
        <v>569</v>
      </c>
      <c r="C14" s="49">
        <v>713</v>
      </c>
      <c r="D14" s="59" t="s">
        <v>169</v>
      </c>
      <c r="E14" s="59" t="s">
        <v>169</v>
      </c>
      <c r="F14" s="49">
        <v>977</v>
      </c>
    </row>
    <row r="15" spans="1:11" x14ac:dyDescent="0.3">
      <c r="A15" s="12" t="s">
        <v>162</v>
      </c>
      <c r="B15" s="61">
        <v>525</v>
      </c>
      <c r="C15" s="61">
        <v>622</v>
      </c>
      <c r="D15" s="61">
        <v>714</v>
      </c>
      <c r="E15" s="61" t="s">
        <v>169</v>
      </c>
      <c r="F15" s="60">
        <v>775</v>
      </c>
    </row>
    <row r="16" spans="1:11" x14ac:dyDescent="0.3">
      <c r="A16" s="33" t="s">
        <v>52</v>
      </c>
      <c r="B16" s="59" t="s">
        <v>169</v>
      </c>
      <c r="C16" s="59" t="s">
        <v>169</v>
      </c>
      <c r="D16" s="59" t="s">
        <v>169</v>
      </c>
      <c r="E16" s="59" t="s">
        <v>169</v>
      </c>
      <c r="F16" s="59" t="s">
        <v>169</v>
      </c>
    </row>
    <row r="17" spans="1:6" x14ac:dyDescent="0.3">
      <c r="A17" s="12" t="s">
        <v>134</v>
      </c>
      <c r="B17" s="61" t="s">
        <v>169</v>
      </c>
      <c r="C17" s="61" t="s">
        <v>169</v>
      </c>
      <c r="D17" s="61" t="s">
        <v>169</v>
      </c>
      <c r="E17" s="61" t="s">
        <v>169</v>
      </c>
      <c r="F17" s="60">
        <v>339</v>
      </c>
    </row>
    <row r="18" spans="1:6" x14ac:dyDescent="0.3">
      <c r="A18" s="33" t="s">
        <v>154</v>
      </c>
      <c r="B18" s="59">
        <v>293</v>
      </c>
      <c r="C18" s="59">
        <v>321</v>
      </c>
      <c r="D18" s="59">
        <v>341</v>
      </c>
      <c r="E18" s="59">
        <v>349</v>
      </c>
      <c r="F18" s="59">
        <v>313</v>
      </c>
    </row>
    <row r="19" spans="1:6" x14ac:dyDescent="0.3">
      <c r="A19" s="12" t="s">
        <v>153</v>
      </c>
      <c r="B19" s="61">
        <v>251</v>
      </c>
      <c r="C19" s="61">
        <v>288</v>
      </c>
      <c r="D19" s="61">
        <v>276</v>
      </c>
      <c r="E19" s="61">
        <v>277</v>
      </c>
      <c r="F19" s="60">
        <v>306</v>
      </c>
    </row>
    <row r="20" spans="1:6" x14ac:dyDescent="0.3">
      <c r="A20" s="33" t="s">
        <v>58</v>
      </c>
      <c r="B20" s="59">
        <v>32</v>
      </c>
      <c r="C20" s="59">
        <v>34</v>
      </c>
      <c r="D20" s="59">
        <v>40</v>
      </c>
      <c r="E20" s="59">
        <v>97</v>
      </c>
      <c r="F20" s="59">
        <v>142</v>
      </c>
    </row>
    <row r="21" spans="1:6" x14ac:dyDescent="0.3">
      <c r="A21" s="12" t="s">
        <v>137</v>
      </c>
      <c r="B21" s="61">
        <v>33</v>
      </c>
      <c r="C21" s="61" t="s">
        <v>169</v>
      </c>
      <c r="D21" s="61">
        <v>182</v>
      </c>
      <c r="E21" s="61">
        <v>111</v>
      </c>
      <c r="F21" s="61">
        <v>50</v>
      </c>
    </row>
    <row r="22" spans="1:6" x14ac:dyDescent="0.3">
      <c r="A22" s="33" t="s">
        <v>138</v>
      </c>
      <c r="B22" s="59" t="s">
        <v>169</v>
      </c>
      <c r="C22" s="59" t="s">
        <v>169</v>
      </c>
      <c r="D22" s="59" t="s">
        <v>169</v>
      </c>
      <c r="E22" s="59" t="s">
        <v>169</v>
      </c>
      <c r="F22" s="59" t="s">
        <v>169</v>
      </c>
    </row>
    <row r="23" spans="1:6" x14ac:dyDescent="0.3">
      <c r="A23" s="41" t="s">
        <v>77</v>
      </c>
      <c r="B23" s="12">
        <v>17777</v>
      </c>
      <c r="C23" s="12">
        <v>28292</v>
      </c>
      <c r="D23" s="12">
        <v>38156</v>
      </c>
      <c r="E23" s="12">
        <v>43262</v>
      </c>
      <c r="F23" s="12">
        <v>45136</v>
      </c>
    </row>
    <row r="24" spans="1:6" x14ac:dyDescent="0.3">
      <c r="A24" s="27" t="s">
        <v>149</v>
      </c>
      <c r="B24" s="28"/>
      <c r="C24" s="28"/>
      <c r="D24" s="28"/>
      <c r="E24" s="28"/>
      <c r="F24" s="28"/>
    </row>
    <row r="25" spans="1:6" x14ac:dyDescent="0.3">
      <c r="A25" s="47" t="s">
        <v>210</v>
      </c>
    </row>
    <row r="26" spans="1:6" x14ac:dyDescent="0.3">
      <c r="A26" s="47"/>
    </row>
    <row r="28" spans="1:6" ht="18" thickBot="1" x14ac:dyDescent="0.4">
      <c r="A28" s="25" t="s">
        <v>211</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0">A11</f>
        <v>Travel and passenger fares</v>
      </c>
      <c r="B31" s="43">
        <f t="shared" ref="B31:F43" si="1">IFERROR(B11/B$23*100, "n.c.")</f>
        <v>59.678235922821621</v>
      </c>
      <c r="C31" s="43">
        <f t="shared" si="1"/>
        <v>69.118478721900175</v>
      </c>
      <c r="D31" s="43">
        <f t="shared" si="1"/>
        <v>72.858790229583818</v>
      </c>
      <c r="E31" s="43">
        <f t="shared" si="1"/>
        <v>71.825158337571082</v>
      </c>
      <c r="F31" s="43">
        <f t="shared" si="1"/>
        <v>72.768964906061683</v>
      </c>
    </row>
    <row r="32" spans="1:6" x14ac:dyDescent="0.3">
      <c r="A32" s="49" t="str">
        <f t="shared" si="0"/>
        <v>Professional, technical, and related services</v>
      </c>
      <c r="B32" s="44">
        <f t="shared" si="1"/>
        <v>9.1691511503628274</v>
      </c>
      <c r="C32" s="44">
        <f t="shared" si="1"/>
        <v>7.4826806164286719</v>
      </c>
      <c r="D32" s="44">
        <f t="shared" si="1"/>
        <v>8.1690952930076524</v>
      </c>
      <c r="E32" s="44">
        <f t="shared" si="1"/>
        <v>9.7452729878415223</v>
      </c>
      <c r="F32" s="44">
        <f t="shared" si="1"/>
        <v>8.1309819213045014</v>
      </c>
    </row>
    <row r="33" spans="1:6" x14ac:dyDescent="0.3">
      <c r="A33" s="12" t="str">
        <f t="shared" si="0"/>
        <v>Air and sea transport services</v>
      </c>
      <c r="B33" s="43">
        <f t="shared" si="1"/>
        <v>8.032851437250379</v>
      </c>
      <c r="C33" s="43">
        <f t="shared" si="1"/>
        <v>6.5142089636646405</v>
      </c>
      <c r="D33" s="43">
        <f t="shared" si="1"/>
        <v>5.6897997693678581</v>
      </c>
      <c r="E33" s="43">
        <f t="shared" si="1"/>
        <v>5.5013637834589248</v>
      </c>
      <c r="F33" s="43">
        <f t="shared" si="1"/>
        <v>5.7315668202764982</v>
      </c>
    </row>
    <row r="34" spans="1:6" x14ac:dyDescent="0.3">
      <c r="A34" s="13" t="str">
        <f t="shared" si="0"/>
        <v>Research and development services</v>
      </c>
      <c r="B34" s="44">
        <f t="shared" si="1"/>
        <v>3.2007650334702147</v>
      </c>
      <c r="C34" s="44">
        <f t="shared" si="1"/>
        <v>2.5201470380319524</v>
      </c>
      <c r="D34" s="44" t="str">
        <f t="shared" si="1"/>
        <v>n.c.</v>
      </c>
      <c r="E34" s="44" t="str">
        <f t="shared" si="1"/>
        <v>n.c.</v>
      </c>
      <c r="F34" s="44">
        <f t="shared" si="1"/>
        <v>2.1645693016660759</v>
      </c>
    </row>
    <row r="35" spans="1:6" x14ac:dyDescent="0.3">
      <c r="A35" s="12" t="str">
        <f t="shared" si="0"/>
        <v>Financial services</v>
      </c>
      <c r="B35" s="43">
        <f t="shared" si="1"/>
        <v>2.9532542048714632</v>
      </c>
      <c r="C35" s="43">
        <f t="shared" si="1"/>
        <v>2.1985013431358689</v>
      </c>
      <c r="D35" s="43">
        <f t="shared" si="1"/>
        <v>1.8712653317957857</v>
      </c>
      <c r="E35" s="43" t="str">
        <f t="shared" si="1"/>
        <v>n.c.</v>
      </c>
      <c r="F35" s="43">
        <f t="shared" si="1"/>
        <v>1.7170329670329672</v>
      </c>
    </row>
    <row r="36" spans="1:6" x14ac:dyDescent="0.3">
      <c r="A36" s="13" t="str">
        <f t="shared" si="0"/>
        <v>Computer services</v>
      </c>
      <c r="B36" s="44" t="str">
        <f t="shared" si="1"/>
        <v>n.c.</v>
      </c>
      <c r="C36" s="44" t="str">
        <f t="shared" si="1"/>
        <v>n.c.</v>
      </c>
      <c r="D36" s="44" t="str">
        <f t="shared" si="1"/>
        <v>n.c.</v>
      </c>
      <c r="E36" s="44" t="str">
        <f t="shared" si="1"/>
        <v>n.c.</v>
      </c>
      <c r="F36" s="44" t="str">
        <f t="shared" si="1"/>
        <v>n.c.</v>
      </c>
    </row>
    <row r="37" spans="1:6" x14ac:dyDescent="0.3">
      <c r="A37" s="12" t="str">
        <f t="shared" si="0"/>
        <v>Audiovisual services</v>
      </c>
      <c r="B37" s="43" t="str">
        <f t="shared" si="1"/>
        <v>n.c.</v>
      </c>
      <c r="C37" s="43" t="str">
        <f t="shared" si="1"/>
        <v>n.c.</v>
      </c>
      <c r="D37" s="43" t="str">
        <f t="shared" si="1"/>
        <v>n.c.</v>
      </c>
      <c r="E37" s="43" t="str">
        <f t="shared" si="1"/>
        <v>n.c.</v>
      </c>
      <c r="F37" s="43">
        <f t="shared" si="1"/>
        <v>0.75106345267635599</v>
      </c>
    </row>
    <row r="38" spans="1:6" x14ac:dyDescent="0.3">
      <c r="A38" s="13" t="str">
        <f t="shared" si="0"/>
        <v>Telecommunications and information services</v>
      </c>
      <c r="B38" s="44">
        <f t="shared" si="1"/>
        <v>1.6481971086235023</v>
      </c>
      <c r="C38" s="44">
        <f t="shared" si="1"/>
        <v>1.1345963523257458</v>
      </c>
      <c r="D38" s="44">
        <f t="shared" si="1"/>
        <v>0.89369954921899564</v>
      </c>
      <c r="E38" s="44">
        <f t="shared" si="1"/>
        <v>0.80671258841477511</v>
      </c>
      <c r="F38" s="44">
        <f t="shared" si="1"/>
        <v>0.69345976604041126</v>
      </c>
    </row>
    <row r="39" spans="1:6" x14ac:dyDescent="0.3">
      <c r="A39" s="12" t="str">
        <f t="shared" si="0"/>
        <v>Maintenance and repair services</v>
      </c>
      <c r="B39" s="43">
        <f t="shared" si="1"/>
        <v>1.4119367722337852</v>
      </c>
      <c r="C39" s="43">
        <f t="shared" si="1"/>
        <v>1.0179556058249681</v>
      </c>
      <c r="D39" s="43">
        <f t="shared" si="1"/>
        <v>0.72334626271097602</v>
      </c>
      <c r="E39" s="43">
        <f t="shared" si="1"/>
        <v>0.64028477647820259</v>
      </c>
      <c r="F39" s="43">
        <f t="shared" si="1"/>
        <v>0.67795108117688763</v>
      </c>
    </row>
    <row r="40" spans="1:6" x14ac:dyDescent="0.3">
      <c r="A40" s="13" t="str">
        <f t="shared" si="0"/>
        <v>Insurance services</v>
      </c>
      <c r="B40" s="44">
        <f t="shared" si="1"/>
        <v>0.18000787534454632</v>
      </c>
      <c r="C40" s="44">
        <f t="shared" si="1"/>
        <v>0.12017531457655874</v>
      </c>
      <c r="D40" s="44">
        <f t="shared" si="1"/>
        <v>0.1048327916972429</v>
      </c>
      <c r="E40" s="44">
        <f t="shared" si="1"/>
        <v>0.22421524663677131</v>
      </c>
      <c r="F40" s="44">
        <f t="shared" si="1"/>
        <v>0.31460475008862104</v>
      </c>
    </row>
    <row r="41" spans="1:6" x14ac:dyDescent="0.3">
      <c r="A41" s="12" t="str">
        <f t="shared" si="0"/>
        <v>Construction</v>
      </c>
      <c r="B41" s="43">
        <f t="shared" si="1"/>
        <v>0.18563312144906338</v>
      </c>
      <c r="C41" s="43" t="str">
        <f t="shared" si="1"/>
        <v>n.c.</v>
      </c>
      <c r="D41" s="43">
        <f t="shared" si="1"/>
        <v>0.47698920222245517</v>
      </c>
      <c r="E41" s="43">
        <f t="shared" si="1"/>
        <v>0.25657621006888265</v>
      </c>
      <c r="F41" s="43">
        <f t="shared" si="1"/>
        <v>0.11077632045373982</v>
      </c>
    </row>
    <row r="42" spans="1:6" x14ac:dyDescent="0.3">
      <c r="A42" s="13" t="str">
        <f t="shared" si="0"/>
        <v>All other services</v>
      </c>
      <c r="B42" s="44" t="str">
        <f t="shared" si="1"/>
        <v>n.c.</v>
      </c>
      <c r="C42" s="44" t="str">
        <f t="shared" si="1"/>
        <v>n.c.</v>
      </c>
      <c r="D42" s="44" t="str">
        <f t="shared" si="1"/>
        <v>n.c.</v>
      </c>
      <c r="E42" s="44" t="str">
        <f t="shared" si="1"/>
        <v>n.c.</v>
      </c>
      <c r="F42" s="44" t="str">
        <f t="shared" si="1"/>
        <v>n.c.</v>
      </c>
    </row>
    <row r="43" spans="1:6" x14ac:dyDescent="0.3">
      <c r="A43" s="41" t="str">
        <f t="shared" si="0"/>
        <v>Total</v>
      </c>
      <c r="B43" s="43">
        <f t="shared" si="1"/>
        <v>100</v>
      </c>
      <c r="C43" s="43">
        <f t="shared" si="1"/>
        <v>100</v>
      </c>
      <c r="D43" s="43">
        <f t="shared" si="1"/>
        <v>100</v>
      </c>
      <c r="E43" s="43">
        <f t="shared" si="1"/>
        <v>100</v>
      </c>
      <c r="F43" s="43">
        <f t="shared" si="1"/>
        <v>100</v>
      </c>
    </row>
    <row r="44" spans="1:6" x14ac:dyDescent="0.3">
      <c r="A44" s="27" t="s">
        <v>149</v>
      </c>
      <c r="B44" s="45"/>
      <c r="C44" s="45"/>
      <c r="D44" s="45"/>
      <c r="E44" s="45"/>
      <c r="F44" s="46"/>
    </row>
    <row r="45" spans="1:6" x14ac:dyDescent="0.3">
      <c r="A45" s="47" t="s">
        <v>210</v>
      </c>
    </row>
    <row r="46" spans="1:6" x14ac:dyDescent="0.3">
      <c r="A46" s="47"/>
    </row>
    <row r="48" spans="1:6" ht="18" thickBot="1" x14ac:dyDescent="0.4">
      <c r="A48" s="25" t="s">
        <v>212</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2">A31</f>
        <v>Travel and passenger fares</v>
      </c>
      <c r="B51" s="62">
        <f t="shared" ref="B51:E63" si="3">IFERROR(C11-B11,"n.c.")</f>
        <v>8946</v>
      </c>
      <c r="C51" s="62">
        <f t="shared" si="3"/>
        <v>8245</v>
      </c>
      <c r="D51" s="62">
        <f t="shared" si="3"/>
        <v>3273</v>
      </c>
      <c r="E51" s="62">
        <f t="shared" si="3"/>
        <v>1772</v>
      </c>
      <c r="F51" s="67">
        <f t="shared" ref="F51:F63" si="4">IFERROR(F11-B11,"n.c.")</f>
        <v>22236</v>
      </c>
    </row>
    <row r="52" spans="1:6" x14ac:dyDescent="0.3">
      <c r="A52" s="13" t="str">
        <f t="shared" si="2"/>
        <v>Professional, technical, and related services</v>
      </c>
      <c r="B52" s="62">
        <f t="shared" si="3"/>
        <v>487</v>
      </c>
      <c r="C52" s="62">
        <f t="shared" si="3"/>
        <v>1000</v>
      </c>
      <c r="D52" s="62">
        <f t="shared" si="3"/>
        <v>1099</v>
      </c>
      <c r="E52" s="62">
        <f t="shared" si="3"/>
        <v>-546</v>
      </c>
      <c r="F52" s="67">
        <f t="shared" si="4"/>
        <v>2040</v>
      </c>
    </row>
    <row r="53" spans="1:6" x14ac:dyDescent="0.3">
      <c r="A53" s="12" t="str">
        <f t="shared" si="2"/>
        <v>Air and sea transport services</v>
      </c>
      <c r="B53" s="62">
        <f t="shared" si="3"/>
        <v>415</v>
      </c>
      <c r="C53" s="62">
        <f t="shared" si="3"/>
        <v>328</v>
      </c>
      <c r="D53" s="62">
        <f t="shared" si="3"/>
        <v>209</v>
      </c>
      <c r="E53" s="62">
        <f t="shared" si="3"/>
        <v>207</v>
      </c>
      <c r="F53" s="67">
        <f t="shared" si="4"/>
        <v>1159</v>
      </c>
    </row>
    <row r="54" spans="1:6" x14ac:dyDescent="0.3">
      <c r="A54" s="13" t="str">
        <f t="shared" si="2"/>
        <v>Research and development services</v>
      </c>
      <c r="B54" s="62">
        <f t="shared" si="3"/>
        <v>144</v>
      </c>
      <c r="C54" s="62" t="str">
        <f t="shared" si="3"/>
        <v>n.c.</v>
      </c>
      <c r="D54" s="62" t="str">
        <f t="shared" si="3"/>
        <v>n.c.</v>
      </c>
      <c r="E54" s="62" t="str">
        <f t="shared" si="3"/>
        <v>n.c.</v>
      </c>
      <c r="F54" s="67">
        <f t="shared" si="4"/>
        <v>408</v>
      </c>
    </row>
    <row r="55" spans="1:6" x14ac:dyDescent="0.3">
      <c r="A55" s="12" t="str">
        <f t="shared" si="2"/>
        <v>Financial services</v>
      </c>
      <c r="B55" s="62">
        <f t="shared" si="3"/>
        <v>97</v>
      </c>
      <c r="C55" s="62">
        <f t="shared" si="3"/>
        <v>92</v>
      </c>
      <c r="D55" s="62" t="str">
        <f t="shared" si="3"/>
        <v>n.c.</v>
      </c>
      <c r="E55" s="62" t="str">
        <f t="shared" si="3"/>
        <v>n.c.</v>
      </c>
      <c r="F55" s="67">
        <f t="shared" si="4"/>
        <v>250</v>
      </c>
    </row>
    <row r="56" spans="1:6" x14ac:dyDescent="0.3">
      <c r="A56" s="13" t="str">
        <f t="shared" si="2"/>
        <v>Computer services</v>
      </c>
      <c r="B56" s="62" t="str">
        <f t="shared" si="3"/>
        <v>n.c.</v>
      </c>
      <c r="C56" s="62" t="str">
        <f t="shared" si="3"/>
        <v>n.c.</v>
      </c>
      <c r="D56" s="62" t="str">
        <f t="shared" si="3"/>
        <v>n.c.</v>
      </c>
      <c r="E56" s="62" t="str">
        <f t="shared" si="3"/>
        <v>n.c.</v>
      </c>
      <c r="F56" s="67" t="str">
        <f t="shared" si="4"/>
        <v>n.c.</v>
      </c>
    </row>
    <row r="57" spans="1:6" x14ac:dyDescent="0.3">
      <c r="A57" s="12" t="str">
        <f t="shared" si="2"/>
        <v>Audiovisual services</v>
      </c>
      <c r="B57" s="62" t="str">
        <f t="shared" si="3"/>
        <v>n.c.</v>
      </c>
      <c r="C57" s="62" t="str">
        <f t="shared" si="3"/>
        <v>n.c.</v>
      </c>
      <c r="D57" s="62" t="str">
        <f t="shared" si="3"/>
        <v>n.c.</v>
      </c>
      <c r="E57" s="62" t="str">
        <f t="shared" si="3"/>
        <v>n.c.</v>
      </c>
      <c r="F57" s="67" t="str">
        <f t="shared" si="4"/>
        <v>n.c.</v>
      </c>
    </row>
    <row r="58" spans="1:6" x14ac:dyDescent="0.3">
      <c r="A58" s="13" t="str">
        <f t="shared" si="2"/>
        <v>Telecommunications and information services</v>
      </c>
      <c r="B58" s="62">
        <f t="shared" si="3"/>
        <v>28</v>
      </c>
      <c r="C58" s="62">
        <f t="shared" si="3"/>
        <v>20</v>
      </c>
      <c r="D58" s="62">
        <f t="shared" si="3"/>
        <v>8</v>
      </c>
      <c r="E58" s="62">
        <f t="shared" si="3"/>
        <v>-36</v>
      </c>
      <c r="F58" s="67">
        <f t="shared" si="4"/>
        <v>20</v>
      </c>
    </row>
    <row r="59" spans="1:6" x14ac:dyDescent="0.3">
      <c r="A59" s="12" t="str">
        <f t="shared" si="2"/>
        <v>Maintenance and repair services</v>
      </c>
      <c r="B59" s="62">
        <f t="shared" si="3"/>
        <v>37</v>
      </c>
      <c r="C59" s="62">
        <f t="shared" si="3"/>
        <v>-12</v>
      </c>
      <c r="D59" s="62">
        <f t="shared" si="3"/>
        <v>1</v>
      </c>
      <c r="E59" s="62">
        <f t="shared" si="3"/>
        <v>29</v>
      </c>
      <c r="F59" s="67">
        <f t="shared" si="4"/>
        <v>55</v>
      </c>
    </row>
    <row r="60" spans="1:6" x14ac:dyDescent="0.3">
      <c r="A60" s="13" t="str">
        <f t="shared" si="2"/>
        <v>Insurance services</v>
      </c>
      <c r="B60" s="62">
        <f t="shared" si="3"/>
        <v>2</v>
      </c>
      <c r="C60" s="62">
        <f t="shared" si="3"/>
        <v>6</v>
      </c>
      <c r="D60" s="62">
        <f t="shared" si="3"/>
        <v>57</v>
      </c>
      <c r="E60" s="62">
        <f t="shared" si="3"/>
        <v>45</v>
      </c>
      <c r="F60" s="67">
        <f t="shared" si="4"/>
        <v>110</v>
      </c>
    </row>
    <row r="61" spans="1:6" x14ac:dyDescent="0.3">
      <c r="A61" s="12" t="str">
        <f t="shared" si="2"/>
        <v>Construction</v>
      </c>
      <c r="B61" s="62" t="str">
        <f t="shared" si="3"/>
        <v>n.c.</v>
      </c>
      <c r="C61" s="62" t="str">
        <f t="shared" si="3"/>
        <v>n.c.</v>
      </c>
      <c r="D61" s="62">
        <f t="shared" si="3"/>
        <v>-71</v>
      </c>
      <c r="E61" s="62">
        <f t="shared" si="3"/>
        <v>-61</v>
      </c>
      <c r="F61" s="67">
        <f t="shared" si="4"/>
        <v>17</v>
      </c>
    </row>
    <row r="62" spans="1:6" x14ac:dyDescent="0.3">
      <c r="A62" s="13" t="str">
        <f t="shared" si="2"/>
        <v>All other services</v>
      </c>
      <c r="B62" s="62" t="str">
        <f t="shared" si="3"/>
        <v>n.c.</v>
      </c>
      <c r="C62" s="62" t="str">
        <f t="shared" si="3"/>
        <v>n.c.</v>
      </c>
      <c r="D62" s="62" t="str">
        <f t="shared" si="3"/>
        <v>n.c.</v>
      </c>
      <c r="E62" s="62" t="str">
        <f t="shared" si="3"/>
        <v>n.c.</v>
      </c>
      <c r="F62" s="67" t="str">
        <f t="shared" si="4"/>
        <v>n.c.</v>
      </c>
    </row>
    <row r="63" spans="1:6" x14ac:dyDescent="0.3">
      <c r="A63" s="41" t="str">
        <f t="shared" si="2"/>
        <v>Total</v>
      </c>
      <c r="B63" s="62">
        <f t="shared" si="3"/>
        <v>10515</v>
      </c>
      <c r="C63" s="62">
        <f t="shared" si="3"/>
        <v>9864</v>
      </c>
      <c r="D63" s="62">
        <f t="shared" si="3"/>
        <v>5106</v>
      </c>
      <c r="E63" s="62">
        <f t="shared" si="3"/>
        <v>1874</v>
      </c>
      <c r="F63" s="67">
        <f t="shared" si="4"/>
        <v>27359</v>
      </c>
    </row>
    <row r="64" spans="1:6" x14ac:dyDescent="0.3">
      <c r="A64" s="27" t="s">
        <v>149</v>
      </c>
      <c r="B64" s="28"/>
      <c r="C64" s="28"/>
      <c r="D64" s="28"/>
      <c r="E64" s="28"/>
      <c r="F64" s="28"/>
    </row>
    <row r="65" spans="1:6" x14ac:dyDescent="0.3">
      <c r="A65" s="47" t="s">
        <v>210</v>
      </c>
    </row>
    <row r="66" spans="1:6" x14ac:dyDescent="0.3">
      <c r="A66" s="47"/>
    </row>
    <row r="68" spans="1:6" ht="18" thickBot="1" x14ac:dyDescent="0.4">
      <c r="A68" s="25" t="s">
        <v>213</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5">A51</f>
        <v>Travel and passenger fares</v>
      </c>
      <c r="B71" s="44">
        <f t="shared" ref="B71:E83" si="6">IFERROR((C11-B11)/B11*100,"n.c.")</f>
        <v>84.32463003110567</v>
      </c>
      <c r="C71" s="44">
        <f t="shared" si="6"/>
        <v>42.163129634364608</v>
      </c>
      <c r="D71" s="44">
        <f t="shared" si="6"/>
        <v>11.773381294964029</v>
      </c>
      <c r="E71" s="44">
        <f t="shared" si="6"/>
        <v>5.7027000933286134</v>
      </c>
      <c r="F71" s="44">
        <f t="shared" ref="F71:F83" si="7">IFERROR((F11-B11)/B11*100,"n.c.")</f>
        <v>209.59562635498165</v>
      </c>
    </row>
    <row r="72" spans="1:6" x14ac:dyDescent="0.3">
      <c r="A72" s="13" t="str">
        <f t="shared" si="5"/>
        <v>Professional, technical, and related services</v>
      </c>
      <c r="B72" s="44">
        <f t="shared" si="6"/>
        <v>29.877300613496931</v>
      </c>
      <c r="C72" s="44">
        <f t="shared" si="6"/>
        <v>47.236655644780349</v>
      </c>
      <c r="D72" s="44">
        <f t="shared" si="6"/>
        <v>35.258261148540264</v>
      </c>
      <c r="E72" s="44">
        <f t="shared" si="6"/>
        <v>-12.950664136622391</v>
      </c>
      <c r="F72" s="44">
        <f t="shared" si="7"/>
        <v>125.15337423312884</v>
      </c>
    </row>
    <row r="73" spans="1:6" x14ac:dyDescent="0.3">
      <c r="A73" s="12" t="str">
        <f t="shared" si="5"/>
        <v>Air and sea transport services</v>
      </c>
      <c r="B73" s="44">
        <f t="shared" si="6"/>
        <v>29.061624649859947</v>
      </c>
      <c r="C73" s="44">
        <f t="shared" si="6"/>
        <v>17.797069994574063</v>
      </c>
      <c r="D73" s="44">
        <f t="shared" si="6"/>
        <v>9.6269000460617224</v>
      </c>
      <c r="E73" s="44">
        <f t="shared" si="6"/>
        <v>8.697478991596638</v>
      </c>
      <c r="F73" s="44">
        <f t="shared" si="7"/>
        <v>81.162464985994404</v>
      </c>
    </row>
    <row r="74" spans="1:6" x14ac:dyDescent="0.3">
      <c r="A74" s="13" t="str">
        <f t="shared" si="5"/>
        <v>Research and development services</v>
      </c>
      <c r="B74" s="44">
        <f t="shared" si="6"/>
        <v>25.307557117750441</v>
      </c>
      <c r="C74" s="44" t="str">
        <f t="shared" si="6"/>
        <v>n.c.</v>
      </c>
      <c r="D74" s="44" t="str">
        <f t="shared" si="6"/>
        <v>n.c.</v>
      </c>
      <c r="E74" s="44" t="str">
        <f t="shared" si="6"/>
        <v>n.c.</v>
      </c>
      <c r="F74" s="44">
        <f t="shared" si="7"/>
        <v>71.704745166959583</v>
      </c>
    </row>
    <row r="75" spans="1:6" x14ac:dyDescent="0.3">
      <c r="A75" s="12" t="str">
        <f t="shared" si="5"/>
        <v>Financial services</v>
      </c>
      <c r="B75" s="44">
        <f t="shared" si="6"/>
        <v>18.476190476190478</v>
      </c>
      <c r="C75" s="44">
        <f t="shared" si="6"/>
        <v>14.790996784565916</v>
      </c>
      <c r="D75" s="44" t="str">
        <f t="shared" si="6"/>
        <v>n.c.</v>
      </c>
      <c r="E75" s="44" t="str">
        <f t="shared" si="6"/>
        <v>n.c.</v>
      </c>
      <c r="F75" s="44">
        <f t="shared" si="7"/>
        <v>47.619047619047613</v>
      </c>
    </row>
    <row r="76" spans="1:6" x14ac:dyDescent="0.3">
      <c r="A76" s="13" t="str">
        <f t="shared" si="5"/>
        <v>Computer services</v>
      </c>
      <c r="B76" s="44" t="str">
        <f t="shared" si="6"/>
        <v>n.c.</v>
      </c>
      <c r="C76" s="44" t="str">
        <f t="shared" si="6"/>
        <v>n.c.</v>
      </c>
      <c r="D76" s="44" t="str">
        <f t="shared" si="6"/>
        <v>n.c.</v>
      </c>
      <c r="E76" s="44" t="str">
        <f t="shared" si="6"/>
        <v>n.c.</v>
      </c>
      <c r="F76" s="44" t="str">
        <f t="shared" si="7"/>
        <v>n.c.</v>
      </c>
    </row>
    <row r="77" spans="1:6" x14ac:dyDescent="0.3">
      <c r="A77" s="12" t="str">
        <f t="shared" si="5"/>
        <v>Audiovisual services</v>
      </c>
      <c r="B77" s="44" t="str">
        <f t="shared" si="6"/>
        <v>n.c.</v>
      </c>
      <c r="C77" s="44" t="str">
        <f t="shared" si="6"/>
        <v>n.c.</v>
      </c>
      <c r="D77" s="44" t="str">
        <f t="shared" si="6"/>
        <v>n.c.</v>
      </c>
      <c r="E77" s="44" t="str">
        <f t="shared" si="6"/>
        <v>n.c.</v>
      </c>
      <c r="F77" s="44" t="str">
        <f t="shared" si="7"/>
        <v>n.c.</v>
      </c>
    </row>
    <row r="78" spans="1:6" x14ac:dyDescent="0.3">
      <c r="A78" s="13" t="str">
        <f t="shared" si="5"/>
        <v>Telecommunications and information services</v>
      </c>
      <c r="B78" s="44">
        <f t="shared" si="6"/>
        <v>9.5563139931740615</v>
      </c>
      <c r="C78" s="44">
        <f t="shared" si="6"/>
        <v>6.2305295950155761</v>
      </c>
      <c r="D78" s="44">
        <f t="shared" si="6"/>
        <v>2.3460410557184752</v>
      </c>
      <c r="E78" s="44">
        <f t="shared" si="6"/>
        <v>-10.315186246418339</v>
      </c>
      <c r="F78" s="44">
        <f t="shared" si="7"/>
        <v>6.8259385665529013</v>
      </c>
    </row>
    <row r="79" spans="1:6" x14ac:dyDescent="0.3">
      <c r="A79" s="12" t="str">
        <f t="shared" si="5"/>
        <v>Maintenance and repair services</v>
      </c>
      <c r="B79" s="44">
        <f t="shared" si="6"/>
        <v>14.741035856573706</v>
      </c>
      <c r="C79" s="44">
        <f t="shared" si="6"/>
        <v>-4.1666666666666661</v>
      </c>
      <c r="D79" s="44">
        <f t="shared" si="6"/>
        <v>0.36231884057971014</v>
      </c>
      <c r="E79" s="44">
        <f t="shared" si="6"/>
        <v>10.469314079422382</v>
      </c>
      <c r="F79" s="44">
        <f t="shared" si="7"/>
        <v>21.91235059760956</v>
      </c>
    </row>
    <row r="80" spans="1:6" x14ac:dyDescent="0.3">
      <c r="A80" s="13" t="str">
        <f t="shared" si="5"/>
        <v>Insurance services</v>
      </c>
      <c r="B80" s="44">
        <f t="shared" si="6"/>
        <v>6.25</v>
      </c>
      <c r="C80" s="44">
        <f t="shared" si="6"/>
        <v>17.647058823529413</v>
      </c>
      <c r="D80" s="44">
        <f t="shared" si="6"/>
        <v>142.5</v>
      </c>
      <c r="E80" s="44">
        <f t="shared" si="6"/>
        <v>46.391752577319586</v>
      </c>
      <c r="F80" s="44">
        <f t="shared" si="7"/>
        <v>343.75</v>
      </c>
    </row>
    <row r="81" spans="1:11" x14ac:dyDescent="0.3">
      <c r="A81" s="12" t="str">
        <f t="shared" si="5"/>
        <v>Construction</v>
      </c>
      <c r="B81" s="44" t="str">
        <f t="shared" si="6"/>
        <v>n.c.</v>
      </c>
      <c r="C81" s="44" t="str">
        <f t="shared" si="6"/>
        <v>n.c.</v>
      </c>
      <c r="D81" s="44">
        <f t="shared" si="6"/>
        <v>-39.010989010989015</v>
      </c>
      <c r="E81" s="44">
        <f t="shared" si="6"/>
        <v>-54.954954954954957</v>
      </c>
      <c r="F81" s="44">
        <f t="shared" si="7"/>
        <v>51.515151515151516</v>
      </c>
    </row>
    <row r="82" spans="1:11" x14ac:dyDescent="0.3">
      <c r="A82" s="13" t="str">
        <f t="shared" si="5"/>
        <v>All other services</v>
      </c>
      <c r="B82" s="44" t="str">
        <f t="shared" si="6"/>
        <v>n.c.</v>
      </c>
      <c r="C82" s="44" t="str">
        <f t="shared" si="6"/>
        <v>n.c.</v>
      </c>
      <c r="D82" s="44" t="str">
        <f t="shared" si="6"/>
        <v>n.c.</v>
      </c>
      <c r="E82" s="44" t="str">
        <f t="shared" si="6"/>
        <v>n.c.</v>
      </c>
      <c r="F82" s="44" t="str">
        <f t="shared" si="7"/>
        <v>n.c.</v>
      </c>
    </row>
    <row r="83" spans="1:11" x14ac:dyDescent="0.3">
      <c r="A83" s="41" t="str">
        <f t="shared" si="5"/>
        <v>Total</v>
      </c>
      <c r="B83" s="44">
        <f t="shared" si="6"/>
        <v>59.14946278899702</v>
      </c>
      <c r="C83" s="44">
        <f t="shared" si="6"/>
        <v>34.864979499505161</v>
      </c>
      <c r="D83" s="44">
        <f t="shared" si="6"/>
        <v>13.381905860153056</v>
      </c>
      <c r="E83" s="44">
        <f t="shared" si="6"/>
        <v>4.3317461051269008</v>
      </c>
      <c r="F83" s="44">
        <f t="shared" si="7"/>
        <v>153.90110817348258</v>
      </c>
    </row>
    <row r="84" spans="1:11" x14ac:dyDescent="0.3">
      <c r="A84" s="27" t="s">
        <v>149</v>
      </c>
      <c r="B84" s="50"/>
      <c r="C84" s="50"/>
      <c r="D84" s="50"/>
      <c r="E84" s="50"/>
      <c r="F84" s="50"/>
    </row>
    <row r="85" spans="1:11" x14ac:dyDescent="0.3">
      <c r="A85" s="47" t="s">
        <v>210</v>
      </c>
    </row>
    <row r="86" spans="1:11" x14ac:dyDescent="0.3">
      <c r="A86" s="47"/>
    </row>
    <row r="88" spans="1:11" x14ac:dyDescent="0.3">
      <c r="A88" s="15" t="s">
        <v>214</v>
      </c>
      <c r="B88" s="14"/>
      <c r="C88" s="14"/>
      <c r="D88" s="14"/>
      <c r="E88" s="14"/>
      <c r="F88" s="14"/>
      <c r="G88" s="14"/>
      <c r="H88" s="14"/>
      <c r="I88" s="14"/>
      <c r="J88" s="14"/>
      <c r="K88" s="14"/>
    </row>
    <row r="90" spans="1:11" ht="18" thickBot="1" x14ac:dyDescent="0.4">
      <c r="A90" s="25" t="s">
        <v>215</v>
      </c>
    </row>
    <row r="91" spans="1:11" ht="15" thickTop="1" x14ac:dyDescent="0.3">
      <c r="A91" t="s">
        <v>168</v>
      </c>
    </row>
    <row r="92" spans="1:11" x14ac:dyDescent="0.3">
      <c r="A92" s="21" t="s">
        <v>128</v>
      </c>
      <c r="B92" s="22" t="s">
        <v>89</v>
      </c>
      <c r="C92" s="22" t="s">
        <v>90</v>
      </c>
      <c r="D92" s="22" t="s">
        <v>91</v>
      </c>
      <c r="E92" s="22" t="s">
        <v>92</v>
      </c>
      <c r="F92" s="23" t="s">
        <v>129</v>
      </c>
    </row>
    <row r="93" spans="1:11" x14ac:dyDescent="0.3">
      <c r="A93" s="63" t="s">
        <v>130</v>
      </c>
      <c r="B93" s="12">
        <v>9870</v>
      </c>
      <c r="C93" s="12">
        <v>14301</v>
      </c>
      <c r="D93" s="12">
        <v>19540</v>
      </c>
      <c r="E93" s="12">
        <v>22814</v>
      </c>
      <c r="F93" s="19">
        <v>25460</v>
      </c>
    </row>
    <row r="94" spans="1:11" x14ac:dyDescent="0.3">
      <c r="A94" s="17" t="s">
        <v>162</v>
      </c>
      <c r="B94" s="13">
        <v>2936</v>
      </c>
      <c r="C94" s="13">
        <v>3095</v>
      </c>
      <c r="D94" s="13">
        <v>3412</v>
      </c>
      <c r="E94" s="13">
        <v>4257</v>
      </c>
      <c r="F94" s="20">
        <v>4767</v>
      </c>
    </row>
    <row r="95" spans="1:11" x14ac:dyDescent="0.3">
      <c r="A95" s="63" t="s">
        <v>52</v>
      </c>
      <c r="B95" s="59" t="s">
        <v>169</v>
      </c>
      <c r="C95" s="12">
        <v>2345</v>
      </c>
      <c r="D95" s="12">
        <v>2540</v>
      </c>
      <c r="E95" s="12">
        <v>2732</v>
      </c>
      <c r="F95" s="19">
        <v>2984</v>
      </c>
    </row>
    <row r="96" spans="1:11" x14ac:dyDescent="0.3">
      <c r="A96" s="17" t="s">
        <v>131</v>
      </c>
      <c r="B96" s="49">
        <v>2277</v>
      </c>
      <c r="C96" s="59" t="s">
        <v>169</v>
      </c>
      <c r="D96" s="59" t="s">
        <v>169</v>
      </c>
      <c r="E96" s="49">
        <v>5873</v>
      </c>
      <c r="F96" s="59" t="s">
        <v>169</v>
      </c>
    </row>
    <row r="97" spans="1:6" x14ac:dyDescent="0.3">
      <c r="A97" s="63" t="s">
        <v>161</v>
      </c>
      <c r="B97" s="12">
        <v>973</v>
      </c>
      <c r="C97" s="59" t="s">
        <v>169</v>
      </c>
      <c r="D97" s="59" t="s">
        <v>169</v>
      </c>
      <c r="E97" s="12">
        <v>1626</v>
      </c>
      <c r="F97" s="59" t="s">
        <v>169</v>
      </c>
    </row>
    <row r="98" spans="1:6" x14ac:dyDescent="0.3">
      <c r="A98" s="17" t="s">
        <v>55</v>
      </c>
      <c r="B98" s="49">
        <v>635</v>
      </c>
      <c r="C98" s="49">
        <v>776</v>
      </c>
      <c r="D98" s="49">
        <v>957</v>
      </c>
      <c r="E98" s="49">
        <v>1031</v>
      </c>
      <c r="F98" s="64">
        <v>1337</v>
      </c>
    </row>
    <row r="99" spans="1:6" x14ac:dyDescent="0.3">
      <c r="A99" s="63" t="s">
        <v>153</v>
      </c>
      <c r="B99" s="12">
        <v>518</v>
      </c>
      <c r="C99" s="12">
        <v>667</v>
      </c>
      <c r="D99" s="12">
        <v>822</v>
      </c>
      <c r="E99" s="12">
        <v>1083</v>
      </c>
      <c r="F99" s="19">
        <v>1265</v>
      </c>
    </row>
    <row r="100" spans="1:6" x14ac:dyDescent="0.3">
      <c r="A100" s="17" t="s">
        <v>134</v>
      </c>
      <c r="B100" s="59" t="s">
        <v>169</v>
      </c>
      <c r="C100" s="49">
        <v>721</v>
      </c>
      <c r="D100" s="49">
        <v>625</v>
      </c>
      <c r="E100" s="49">
        <v>895</v>
      </c>
      <c r="F100" s="64">
        <v>1047</v>
      </c>
    </row>
    <row r="101" spans="1:6" x14ac:dyDescent="0.3">
      <c r="A101" s="63" t="s">
        <v>58</v>
      </c>
      <c r="B101" s="12">
        <v>546</v>
      </c>
      <c r="C101" s="12">
        <v>551</v>
      </c>
      <c r="D101" s="12">
        <v>573</v>
      </c>
      <c r="E101" s="12">
        <v>740</v>
      </c>
      <c r="F101" s="19">
        <v>840</v>
      </c>
    </row>
    <row r="102" spans="1:6" x14ac:dyDescent="0.3">
      <c r="A102" s="17" t="s">
        <v>154</v>
      </c>
      <c r="B102" s="59" t="s">
        <v>169</v>
      </c>
      <c r="C102" s="49">
        <v>389</v>
      </c>
      <c r="D102" s="59" t="s">
        <v>169</v>
      </c>
      <c r="E102" s="49">
        <v>444</v>
      </c>
      <c r="F102" s="64">
        <v>483</v>
      </c>
    </row>
    <row r="103" spans="1:6" x14ac:dyDescent="0.3">
      <c r="A103" s="63" t="s">
        <v>137</v>
      </c>
      <c r="B103" s="12">
        <v>12</v>
      </c>
      <c r="C103" s="12">
        <v>66</v>
      </c>
      <c r="D103" s="12">
        <v>182</v>
      </c>
      <c r="E103" s="12">
        <v>86</v>
      </c>
      <c r="F103" s="19">
        <v>176</v>
      </c>
    </row>
    <row r="104" spans="1:6" x14ac:dyDescent="0.3">
      <c r="A104" s="17" t="s">
        <v>138</v>
      </c>
      <c r="B104" s="59" t="s">
        <v>169</v>
      </c>
      <c r="C104" s="59" t="s">
        <v>169</v>
      </c>
      <c r="D104" s="59" t="s">
        <v>169</v>
      </c>
      <c r="E104" s="49">
        <f t="shared" ref="E104" si="8">E105-SUM(E93:E103)</f>
        <v>4012</v>
      </c>
      <c r="F104" s="59" t="s">
        <v>169</v>
      </c>
    </row>
    <row r="105" spans="1:6" x14ac:dyDescent="0.3">
      <c r="A105" s="65" t="s">
        <v>77</v>
      </c>
      <c r="B105" s="24">
        <v>23304</v>
      </c>
      <c r="C105" s="24">
        <v>30409</v>
      </c>
      <c r="D105" s="24">
        <v>37869</v>
      </c>
      <c r="E105" s="24">
        <v>45593</v>
      </c>
      <c r="F105" s="66">
        <v>49798</v>
      </c>
    </row>
    <row r="106" spans="1:6" x14ac:dyDescent="0.3">
      <c r="A106" s="27" t="s">
        <v>149</v>
      </c>
      <c r="B106" s="28"/>
      <c r="C106" s="28"/>
      <c r="D106" s="28"/>
      <c r="E106" s="28"/>
      <c r="F106" s="28"/>
    </row>
    <row r="107" spans="1:6" x14ac:dyDescent="0.3">
      <c r="A107" s="47" t="s">
        <v>140</v>
      </c>
    </row>
    <row r="108" spans="1:6" x14ac:dyDescent="0.3">
      <c r="A108" s="47"/>
    </row>
    <row r="110" spans="1:6" ht="18" thickBot="1" x14ac:dyDescent="0.4">
      <c r="A110" s="25" t="s">
        <v>216</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9">A93</f>
        <v>Travel and passenger fares</v>
      </c>
      <c r="B113" s="43">
        <f t="shared" ref="B113:F125" si="10">IFERROR(B93/B$105*100, "n.c.")</f>
        <v>42.353244078269825</v>
      </c>
      <c r="C113" s="43">
        <f t="shared" si="10"/>
        <v>47.028840146009401</v>
      </c>
      <c r="D113" s="43">
        <f t="shared" si="10"/>
        <v>51.598933164329665</v>
      </c>
      <c r="E113" s="43">
        <f t="shared" si="10"/>
        <v>50.038383085122717</v>
      </c>
      <c r="F113" s="43">
        <f t="shared" si="10"/>
        <v>51.126551267119154</v>
      </c>
    </row>
    <row r="114" spans="1:6" x14ac:dyDescent="0.3">
      <c r="A114" s="49" t="str">
        <f t="shared" si="9"/>
        <v>Financial services</v>
      </c>
      <c r="B114" s="44">
        <f t="shared" si="10"/>
        <v>12.598695502917954</v>
      </c>
      <c r="C114" s="44">
        <f t="shared" si="10"/>
        <v>10.177907856226776</v>
      </c>
      <c r="D114" s="44">
        <f t="shared" si="10"/>
        <v>9.010008186115293</v>
      </c>
      <c r="E114" s="44">
        <f t="shared" si="10"/>
        <v>9.3369596209944508</v>
      </c>
      <c r="F114" s="44">
        <f t="shared" si="10"/>
        <v>9.572673601349452</v>
      </c>
    </row>
    <row r="115" spans="1:6" x14ac:dyDescent="0.3">
      <c r="A115" s="12" t="str">
        <f t="shared" si="9"/>
        <v>Computer services</v>
      </c>
      <c r="B115" s="43" t="str">
        <f t="shared" si="10"/>
        <v>n.c.</v>
      </c>
      <c r="C115" s="43">
        <f t="shared" si="10"/>
        <v>7.7115327699036467</v>
      </c>
      <c r="D115" s="43">
        <f t="shared" si="10"/>
        <v>6.7073331748923923</v>
      </c>
      <c r="E115" s="43">
        <f t="shared" si="10"/>
        <v>5.9921479174434671</v>
      </c>
      <c r="F115" s="43">
        <f t="shared" si="10"/>
        <v>5.9922085224306194</v>
      </c>
    </row>
    <row r="116" spans="1:6" x14ac:dyDescent="0.3">
      <c r="A116" s="13" t="str">
        <f t="shared" si="9"/>
        <v>Professional, technical, and related services</v>
      </c>
      <c r="B116" s="44">
        <f t="shared" si="10"/>
        <v>9.7708547888774469</v>
      </c>
      <c r="C116" s="44" t="str">
        <f t="shared" si="10"/>
        <v>n.c.</v>
      </c>
      <c r="D116" s="44" t="str">
        <f t="shared" si="10"/>
        <v>n.c.</v>
      </c>
      <c r="E116" s="44">
        <f t="shared" si="10"/>
        <v>12.88136336718356</v>
      </c>
      <c r="F116" s="44" t="str">
        <f t="shared" si="10"/>
        <v>n.c.</v>
      </c>
    </row>
    <row r="117" spans="1:6" x14ac:dyDescent="0.3">
      <c r="A117" s="12" t="str">
        <f t="shared" si="9"/>
        <v>Research and development services</v>
      </c>
      <c r="B117" s="43">
        <f t="shared" si="10"/>
        <v>4.1752488843117064</v>
      </c>
      <c r="C117" s="43" t="str">
        <f t="shared" si="10"/>
        <v>n.c.</v>
      </c>
      <c r="D117" s="43" t="str">
        <f t="shared" si="10"/>
        <v>n.c.</v>
      </c>
      <c r="E117" s="43">
        <f t="shared" si="10"/>
        <v>3.5663369376878027</v>
      </c>
      <c r="F117" s="43" t="str">
        <f t="shared" si="10"/>
        <v>n.c.</v>
      </c>
    </row>
    <row r="118" spans="1:6" x14ac:dyDescent="0.3">
      <c r="A118" s="13" t="str">
        <f t="shared" si="9"/>
        <v>Air and sea transport services</v>
      </c>
      <c r="B118" s="44">
        <f t="shared" si="10"/>
        <v>2.7248541023000343</v>
      </c>
      <c r="C118" s="44">
        <f t="shared" si="10"/>
        <v>2.5518760893156629</v>
      </c>
      <c r="D118" s="44">
        <f t="shared" si="10"/>
        <v>2.5271330111700863</v>
      </c>
      <c r="E118" s="44">
        <f t="shared" si="10"/>
        <v>2.2613120435154519</v>
      </c>
      <c r="F118" s="44">
        <f t="shared" si="10"/>
        <v>2.6848467809952208</v>
      </c>
    </row>
    <row r="119" spans="1:6" x14ac:dyDescent="0.3">
      <c r="A119" s="12" t="str">
        <f t="shared" si="9"/>
        <v>Maintenance and repair services</v>
      </c>
      <c r="B119" s="43">
        <f t="shared" si="10"/>
        <v>2.2227943700652246</v>
      </c>
      <c r="C119" s="43">
        <f t="shared" si="10"/>
        <v>2.1934295767700349</v>
      </c>
      <c r="D119" s="43">
        <f t="shared" si="10"/>
        <v>2.1706408936069082</v>
      </c>
      <c r="E119" s="43">
        <f t="shared" si="10"/>
        <v>2.3753646393086658</v>
      </c>
      <c r="F119" s="43">
        <f t="shared" si="10"/>
        <v>2.5402626611510501</v>
      </c>
    </row>
    <row r="120" spans="1:6" x14ac:dyDescent="0.3">
      <c r="A120" s="13" t="str">
        <f t="shared" si="9"/>
        <v>Audiovisual services</v>
      </c>
      <c r="B120" s="44" t="str">
        <f t="shared" si="10"/>
        <v>n.c.</v>
      </c>
      <c r="C120" s="44">
        <f t="shared" si="10"/>
        <v>2.3710085829853003</v>
      </c>
      <c r="D120" s="44">
        <f t="shared" si="10"/>
        <v>1.6504264701998999</v>
      </c>
      <c r="E120" s="44">
        <f t="shared" si="10"/>
        <v>1.9630206391332001</v>
      </c>
      <c r="F120" s="44">
        <f t="shared" si="10"/>
        <v>2.1024940760673121</v>
      </c>
    </row>
    <row r="121" spans="1:6" x14ac:dyDescent="0.3">
      <c r="A121" s="12" t="str">
        <f t="shared" si="9"/>
        <v>Insurance services</v>
      </c>
      <c r="B121" s="43">
        <f t="shared" si="10"/>
        <v>2.3429454170957773</v>
      </c>
      <c r="C121" s="43">
        <f t="shared" si="10"/>
        <v>1.8119635634187246</v>
      </c>
      <c r="D121" s="43">
        <f t="shared" si="10"/>
        <v>1.5131109878792679</v>
      </c>
      <c r="E121" s="43">
        <f t="shared" si="10"/>
        <v>1.6230561709034279</v>
      </c>
      <c r="F121" s="43">
        <f t="shared" si="10"/>
        <v>1.6868147315153219</v>
      </c>
    </row>
    <row r="122" spans="1:6" x14ac:dyDescent="0.3">
      <c r="A122" s="13" t="str">
        <f t="shared" si="9"/>
        <v>Telecommunications and information services</v>
      </c>
      <c r="B122" s="44" t="str">
        <f t="shared" si="10"/>
        <v>n.c.</v>
      </c>
      <c r="C122" s="44">
        <f t="shared" si="10"/>
        <v>1.279226544772929</v>
      </c>
      <c r="D122" s="44" t="str">
        <f t="shared" si="10"/>
        <v>n.c.</v>
      </c>
      <c r="E122" s="44">
        <f t="shared" si="10"/>
        <v>0.97383370254205681</v>
      </c>
      <c r="F122" s="44">
        <f t="shared" si="10"/>
        <v>0.9699184706213102</v>
      </c>
    </row>
    <row r="123" spans="1:6" x14ac:dyDescent="0.3">
      <c r="A123" s="12" t="str">
        <f t="shared" si="9"/>
        <v>Construction</v>
      </c>
      <c r="B123" s="43">
        <f t="shared" si="10"/>
        <v>5.1493305870236865E-2</v>
      </c>
      <c r="C123" s="43">
        <f t="shared" si="10"/>
        <v>0.21704100759643527</v>
      </c>
      <c r="D123" s="43">
        <f t="shared" si="10"/>
        <v>0.48060418812221078</v>
      </c>
      <c r="E123" s="43">
        <f t="shared" si="10"/>
        <v>0.18862544688877678</v>
      </c>
      <c r="F123" s="43">
        <f t="shared" si="10"/>
        <v>0.35342784850797221</v>
      </c>
    </row>
    <row r="124" spans="1:6" x14ac:dyDescent="0.3">
      <c r="A124" s="13" t="str">
        <f t="shared" si="9"/>
        <v>All other services</v>
      </c>
      <c r="B124" s="44" t="str">
        <f t="shared" si="10"/>
        <v>n.c.</v>
      </c>
      <c r="C124" s="44" t="str">
        <f t="shared" si="10"/>
        <v>n.c.</v>
      </c>
      <c r="D124" s="44" t="str">
        <f t="shared" si="10"/>
        <v>n.c.</v>
      </c>
      <c r="E124" s="44">
        <f t="shared" si="10"/>
        <v>8.7995964292764235</v>
      </c>
      <c r="F124" s="44" t="str">
        <f t="shared" si="10"/>
        <v>n.c.</v>
      </c>
    </row>
    <row r="125" spans="1:6" x14ac:dyDescent="0.3">
      <c r="A125" s="41" t="str">
        <f t="shared" si="9"/>
        <v>Total</v>
      </c>
      <c r="B125" s="43">
        <f t="shared" si="10"/>
        <v>100</v>
      </c>
      <c r="C125" s="43">
        <f t="shared" si="10"/>
        <v>100</v>
      </c>
      <c r="D125" s="43">
        <f t="shared" si="10"/>
        <v>100</v>
      </c>
      <c r="E125" s="43">
        <f t="shared" si="10"/>
        <v>100</v>
      </c>
      <c r="F125" s="43">
        <f t="shared" si="10"/>
        <v>100</v>
      </c>
    </row>
    <row r="126" spans="1:6" x14ac:dyDescent="0.3">
      <c r="A126" s="28" t="s">
        <v>149</v>
      </c>
      <c r="B126" s="50"/>
      <c r="C126" s="50"/>
      <c r="D126" s="50"/>
      <c r="E126" s="50"/>
      <c r="F126" s="50"/>
    </row>
    <row r="127" spans="1:6" x14ac:dyDescent="0.3">
      <c r="A127" s="47" t="s">
        <v>140</v>
      </c>
    </row>
    <row r="128" spans="1:6" x14ac:dyDescent="0.3">
      <c r="A128" s="47"/>
    </row>
    <row r="130" spans="1:6" ht="18" thickBot="1" x14ac:dyDescent="0.4">
      <c r="A130" s="25" t="s">
        <v>217</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1">A113</f>
        <v>Travel and passenger fares</v>
      </c>
      <c r="B133" s="62">
        <f t="shared" ref="B133:E145" si="12">IFERROR(C93-B93,"n.c.")</f>
        <v>4431</v>
      </c>
      <c r="C133" s="62">
        <f t="shared" si="12"/>
        <v>5239</v>
      </c>
      <c r="D133" s="62">
        <f t="shared" si="12"/>
        <v>3274</v>
      </c>
      <c r="E133" s="62">
        <f t="shared" si="12"/>
        <v>2646</v>
      </c>
      <c r="F133" s="67">
        <f t="shared" ref="F133:F145" si="13">IFERROR(F93-B93,"n.c.")</f>
        <v>15590</v>
      </c>
    </row>
    <row r="134" spans="1:6" x14ac:dyDescent="0.3">
      <c r="A134" s="49" t="str">
        <f t="shared" si="11"/>
        <v>Financial services</v>
      </c>
      <c r="B134" s="62">
        <f t="shared" si="12"/>
        <v>159</v>
      </c>
      <c r="C134" s="62">
        <f t="shared" si="12"/>
        <v>317</v>
      </c>
      <c r="D134" s="62">
        <f t="shared" si="12"/>
        <v>845</v>
      </c>
      <c r="E134" s="62">
        <f t="shared" si="12"/>
        <v>510</v>
      </c>
      <c r="F134" s="67">
        <f t="shared" si="13"/>
        <v>1831</v>
      </c>
    </row>
    <row r="135" spans="1:6" x14ac:dyDescent="0.3">
      <c r="A135" s="12" t="str">
        <f t="shared" si="11"/>
        <v>Computer services</v>
      </c>
      <c r="B135" s="62" t="str">
        <f t="shared" si="12"/>
        <v>n.c.</v>
      </c>
      <c r="C135" s="62">
        <f t="shared" si="12"/>
        <v>195</v>
      </c>
      <c r="D135" s="62">
        <f t="shared" si="12"/>
        <v>192</v>
      </c>
      <c r="E135" s="62">
        <f t="shared" si="12"/>
        <v>252</v>
      </c>
      <c r="F135" s="67" t="str">
        <f t="shared" si="13"/>
        <v>n.c.</v>
      </c>
    </row>
    <row r="136" spans="1:6" x14ac:dyDescent="0.3">
      <c r="A136" s="13" t="str">
        <f t="shared" si="11"/>
        <v>Professional, technical, and related services</v>
      </c>
      <c r="B136" s="62" t="str">
        <f t="shared" si="12"/>
        <v>n.c.</v>
      </c>
      <c r="C136" s="62" t="str">
        <f t="shared" si="12"/>
        <v>n.c.</v>
      </c>
      <c r="D136" s="62" t="str">
        <f t="shared" si="12"/>
        <v>n.c.</v>
      </c>
      <c r="E136" s="62" t="str">
        <f t="shared" si="12"/>
        <v>n.c.</v>
      </c>
      <c r="F136" s="67" t="str">
        <f t="shared" si="13"/>
        <v>n.c.</v>
      </c>
    </row>
    <row r="137" spans="1:6" x14ac:dyDescent="0.3">
      <c r="A137" s="12" t="str">
        <f t="shared" si="11"/>
        <v>Research and development services</v>
      </c>
      <c r="B137" s="62" t="str">
        <f t="shared" si="12"/>
        <v>n.c.</v>
      </c>
      <c r="C137" s="62" t="str">
        <f t="shared" si="12"/>
        <v>n.c.</v>
      </c>
      <c r="D137" s="62" t="str">
        <f t="shared" si="12"/>
        <v>n.c.</v>
      </c>
      <c r="E137" s="62" t="str">
        <f t="shared" si="12"/>
        <v>n.c.</v>
      </c>
      <c r="F137" s="67" t="str">
        <f t="shared" si="13"/>
        <v>n.c.</v>
      </c>
    </row>
    <row r="138" spans="1:6" x14ac:dyDescent="0.3">
      <c r="A138" s="13" t="str">
        <f t="shared" si="11"/>
        <v>Air and sea transport services</v>
      </c>
      <c r="B138" s="62">
        <f t="shared" si="12"/>
        <v>141</v>
      </c>
      <c r="C138" s="62">
        <f t="shared" si="12"/>
        <v>181</v>
      </c>
      <c r="D138" s="62">
        <f t="shared" si="12"/>
        <v>74</v>
      </c>
      <c r="E138" s="62">
        <f t="shared" si="12"/>
        <v>306</v>
      </c>
      <c r="F138" s="67">
        <f t="shared" si="13"/>
        <v>702</v>
      </c>
    </row>
    <row r="139" spans="1:6" x14ac:dyDescent="0.3">
      <c r="A139" s="12" t="str">
        <f t="shared" si="11"/>
        <v>Maintenance and repair services</v>
      </c>
      <c r="B139" s="62">
        <f t="shared" si="12"/>
        <v>149</v>
      </c>
      <c r="C139" s="62">
        <f t="shared" si="12"/>
        <v>155</v>
      </c>
      <c r="D139" s="62">
        <f t="shared" si="12"/>
        <v>261</v>
      </c>
      <c r="E139" s="62">
        <f t="shared" si="12"/>
        <v>182</v>
      </c>
      <c r="F139" s="67">
        <f t="shared" si="13"/>
        <v>747</v>
      </c>
    </row>
    <row r="140" spans="1:6" x14ac:dyDescent="0.3">
      <c r="A140" s="13" t="str">
        <f t="shared" si="11"/>
        <v>Audiovisual services</v>
      </c>
      <c r="B140" s="62" t="str">
        <f t="shared" si="12"/>
        <v>n.c.</v>
      </c>
      <c r="C140" s="62">
        <f t="shared" si="12"/>
        <v>-96</v>
      </c>
      <c r="D140" s="62">
        <f t="shared" si="12"/>
        <v>270</v>
      </c>
      <c r="E140" s="62">
        <f t="shared" si="12"/>
        <v>152</v>
      </c>
      <c r="F140" s="67" t="str">
        <f t="shared" si="13"/>
        <v>n.c.</v>
      </c>
    </row>
    <row r="141" spans="1:6" x14ac:dyDescent="0.3">
      <c r="A141" s="12" t="str">
        <f t="shared" si="11"/>
        <v>Insurance services</v>
      </c>
      <c r="B141" s="62">
        <f t="shared" si="12"/>
        <v>5</v>
      </c>
      <c r="C141" s="62">
        <f t="shared" si="12"/>
        <v>22</v>
      </c>
      <c r="D141" s="62">
        <f t="shared" si="12"/>
        <v>167</v>
      </c>
      <c r="E141" s="62">
        <f t="shared" si="12"/>
        <v>100</v>
      </c>
      <c r="F141" s="67">
        <f t="shared" si="13"/>
        <v>294</v>
      </c>
    </row>
    <row r="142" spans="1:6" x14ac:dyDescent="0.3">
      <c r="A142" s="13" t="str">
        <f t="shared" si="11"/>
        <v>Telecommunications and information services</v>
      </c>
      <c r="B142" s="62" t="str">
        <f t="shared" si="12"/>
        <v>n.c.</v>
      </c>
      <c r="C142" s="62" t="str">
        <f t="shared" si="12"/>
        <v>n.c.</v>
      </c>
      <c r="D142" s="62" t="str">
        <f t="shared" si="12"/>
        <v>n.c.</v>
      </c>
      <c r="E142" s="62">
        <f t="shared" si="12"/>
        <v>39</v>
      </c>
      <c r="F142" s="67" t="str">
        <f t="shared" si="13"/>
        <v>n.c.</v>
      </c>
    </row>
    <row r="143" spans="1:6" x14ac:dyDescent="0.3">
      <c r="A143" s="12" t="str">
        <f t="shared" si="11"/>
        <v>Construction</v>
      </c>
      <c r="B143" s="62">
        <f t="shared" si="12"/>
        <v>54</v>
      </c>
      <c r="C143" s="62">
        <f t="shared" si="12"/>
        <v>116</v>
      </c>
      <c r="D143" s="62">
        <f t="shared" si="12"/>
        <v>-96</v>
      </c>
      <c r="E143" s="62">
        <f t="shared" si="12"/>
        <v>90</v>
      </c>
      <c r="F143" s="67">
        <f t="shared" si="13"/>
        <v>164</v>
      </c>
    </row>
    <row r="144" spans="1:6" x14ac:dyDescent="0.3">
      <c r="A144" s="13" t="str">
        <f t="shared" si="11"/>
        <v>All other services</v>
      </c>
      <c r="B144" s="62" t="str">
        <f t="shared" si="12"/>
        <v>n.c.</v>
      </c>
      <c r="C144" s="62" t="str">
        <f t="shared" si="12"/>
        <v>n.c.</v>
      </c>
      <c r="D144" s="62" t="str">
        <f t="shared" si="12"/>
        <v>n.c.</v>
      </c>
      <c r="E144" s="62" t="str">
        <f t="shared" si="12"/>
        <v>n.c.</v>
      </c>
      <c r="F144" s="67" t="str">
        <f t="shared" si="13"/>
        <v>n.c.</v>
      </c>
    </row>
    <row r="145" spans="1:6" x14ac:dyDescent="0.3">
      <c r="A145" s="41" t="str">
        <f t="shared" si="11"/>
        <v>Total</v>
      </c>
      <c r="B145" s="62">
        <f t="shared" si="12"/>
        <v>7105</v>
      </c>
      <c r="C145" s="62">
        <f t="shared" si="12"/>
        <v>7460</v>
      </c>
      <c r="D145" s="62">
        <f t="shared" si="12"/>
        <v>7724</v>
      </c>
      <c r="E145" s="62">
        <f t="shared" si="12"/>
        <v>4205</v>
      </c>
      <c r="F145" s="67">
        <f t="shared" si="13"/>
        <v>26494</v>
      </c>
    </row>
    <row r="146" spans="1:6" x14ac:dyDescent="0.3">
      <c r="A146" s="27" t="s">
        <v>149</v>
      </c>
      <c r="B146" s="28"/>
      <c r="C146" s="28"/>
      <c r="D146" s="28"/>
      <c r="E146" s="28"/>
      <c r="F146" s="28"/>
    </row>
    <row r="147" spans="1:6" x14ac:dyDescent="0.3">
      <c r="A147" s="47" t="s">
        <v>140</v>
      </c>
    </row>
    <row r="148" spans="1:6" x14ac:dyDescent="0.3">
      <c r="A148" s="47"/>
    </row>
    <row r="150" spans="1:6" ht="18" thickBot="1" x14ac:dyDescent="0.4">
      <c r="A150" s="25" t="s">
        <v>218</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4">IFERROR((C93-B93)/B93*100,"n.c.")</f>
        <v>44.893617021276597</v>
      </c>
      <c r="C153" s="44">
        <f t="shared" si="14"/>
        <v>36.633801832039723</v>
      </c>
      <c r="D153" s="44">
        <f t="shared" si="14"/>
        <v>16.755373592630502</v>
      </c>
      <c r="E153" s="44">
        <f t="shared" si="14"/>
        <v>11.598141492066274</v>
      </c>
      <c r="F153" s="44">
        <f t="shared" ref="F153:F165" si="15">IFERROR((F93-B93)/B93*100,"n.c.")</f>
        <v>157.9533941236069</v>
      </c>
    </row>
    <row r="154" spans="1:6" x14ac:dyDescent="0.3">
      <c r="A154" s="49" t="str">
        <f t="shared" ref="A154:A165" si="16">A134</f>
        <v>Financial services</v>
      </c>
      <c r="B154" s="44">
        <f t="shared" si="14"/>
        <v>5.415531335149864</v>
      </c>
      <c r="C154" s="44">
        <f t="shared" si="14"/>
        <v>10.24232633279483</v>
      </c>
      <c r="D154" s="44">
        <f t="shared" si="14"/>
        <v>24.765533411488864</v>
      </c>
      <c r="E154" s="44">
        <f t="shared" si="14"/>
        <v>11.980267794221284</v>
      </c>
      <c r="F154" s="44">
        <f t="shared" si="15"/>
        <v>62.363760217983653</v>
      </c>
    </row>
    <row r="155" spans="1:6" x14ac:dyDescent="0.3">
      <c r="A155" s="12" t="str">
        <f t="shared" si="16"/>
        <v>Computer services</v>
      </c>
      <c r="B155" s="44" t="str">
        <f t="shared" si="14"/>
        <v>n.c.</v>
      </c>
      <c r="C155" s="44">
        <f t="shared" si="14"/>
        <v>8.3155650319829419</v>
      </c>
      <c r="D155" s="44">
        <f t="shared" si="14"/>
        <v>7.5590551181102361</v>
      </c>
      <c r="E155" s="44">
        <f t="shared" si="14"/>
        <v>9.2240117130307464</v>
      </c>
      <c r="F155" s="44" t="str">
        <f t="shared" si="15"/>
        <v>n.c.</v>
      </c>
    </row>
    <row r="156" spans="1:6" x14ac:dyDescent="0.3">
      <c r="A156" s="13" t="str">
        <f t="shared" si="16"/>
        <v>Professional, technical, and related services</v>
      </c>
      <c r="B156" s="44" t="str">
        <f t="shared" si="14"/>
        <v>n.c.</v>
      </c>
      <c r="C156" s="44" t="str">
        <f t="shared" si="14"/>
        <v>n.c.</v>
      </c>
      <c r="D156" s="44" t="str">
        <f t="shared" si="14"/>
        <v>n.c.</v>
      </c>
      <c r="E156" s="44" t="str">
        <f t="shared" si="14"/>
        <v>n.c.</v>
      </c>
      <c r="F156" s="44" t="str">
        <f t="shared" si="15"/>
        <v>n.c.</v>
      </c>
    </row>
    <row r="157" spans="1:6" x14ac:dyDescent="0.3">
      <c r="A157" s="12" t="str">
        <f t="shared" si="16"/>
        <v>Research and development services</v>
      </c>
      <c r="B157" s="44" t="str">
        <f t="shared" si="14"/>
        <v>n.c.</v>
      </c>
      <c r="C157" s="44" t="str">
        <f t="shared" si="14"/>
        <v>n.c.</v>
      </c>
      <c r="D157" s="44" t="str">
        <f t="shared" si="14"/>
        <v>n.c.</v>
      </c>
      <c r="E157" s="44" t="str">
        <f t="shared" si="14"/>
        <v>n.c.</v>
      </c>
      <c r="F157" s="44" t="str">
        <f t="shared" si="15"/>
        <v>n.c.</v>
      </c>
    </row>
    <row r="158" spans="1:6" x14ac:dyDescent="0.3">
      <c r="A158" s="13" t="str">
        <f t="shared" si="16"/>
        <v>Air and sea transport services</v>
      </c>
      <c r="B158" s="44">
        <f t="shared" si="14"/>
        <v>22.204724409448819</v>
      </c>
      <c r="C158" s="44">
        <f t="shared" si="14"/>
        <v>23.324742268041238</v>
      </c>
      <c r="D158" s="44">
        <f t="shared" si="14"/>
        <v>7.7324973876698007</v>
      </c>
      <c r="E158" s="44">
        <f t="shared" si="14"/>
        <v>29.679922405431618</v>
      </c>
      <c r="F158" s="44">
        <f t="shared" si="15"/>
        <v>110.55118110236219</v>
      </c>
    </row>
    <row r="159" spans="1:6" x14ac:dyDescent="0.3">
      <c r="A159" s="12" t="str">
        <f t="shared" si="16"/>
        <v>Maintenance and repair services</v>
      </c>
      <c r="B159" s="44">
        <f t="shared" si="14"/>
        <v>28.764478764478763</v>
      </c>
      <c r="C159" s="44">
        <f t="shared" si="14"/>
        <v>23.238380809595203</v>
      </c>
      <c r="D159" s="44">
        <f t="shared" si="14"/>
        <v>31.751824817518248</v>
      </c>
      <c r="E159" s="44">
        <f t="shared" si="14"/>
        <v>16.805170821791322</v>
      </c>
      <c r="F159" s="44">
        <f t="shared" si="15"/>
        <v>144.20849420849419</v>
      </c>
    </row>
    <row r="160" spans="1:6" x14ac:dyDescent="0.3">
      <c r="A160" s="13" t="str">
        <f t="shared" si="16"/>
        <v>Audiovisual services</v>
      </c>
      <c r="B160" s="44" t="str">
        <f t="shared" si="14"/>
        <v>n.c.</v>
      </c>
      <c r="C160" s="44">
        <f t="shared" si="14"/>
        <v>-13.314840499306518</v>
      </c>
      <c r="D160" s="44">
        <f t="shared" si="14"/>
        <v>43.2</v>
      </c>
      <c r="E160" s="44">
        <f t="shared" si="14"/>
        <v>16.983240223463685</v>
      </c>
      <c r="F160" s="44" t="str">
        <f t="shared" si="15"/>
        <v>n.c.</v>
      </c>
    </row>
    <row r="161" spans="1:11" x14ac:dyDescent="0.3">
      <c r="A161" s="12" t="str">
        <f t="shared" si="16"/>
        <v>Insurance services</v>
      </c>
      <c r="B161" s="44">
        <f t="shared" si="14"/>
        <v>0.91575091575091583</v>
      </c>
      <c r="C161" s="44">
        <f t="shared" si="14"/>
        <v>3.9927404718693285</v>
      </c>
      <c r="D161" s="44">
        <f t="shared" si="14"/>
        <v>29.144851657940663</v>
      </c>
      <c r="E161" s="44">
        <f t="shared" si="14"/>
        <v>13.513513513513514</v>
      </c>
      <c r="F161" s="44">
        <f t="shared" si="15"/>
        <v>53.846153846153847</v>
      </c>
    </row>
    <row r="162" spans="1:11" x14ac:dyDescent="0.3">
      <c r="A162" s="13" t="str">
        <f t="shared" si="16"/>
        <v>Telecommunications and information services</v>
      </c>
      <c r="B162" s="44" t="str">
        <f t="shared" si="14"/>
        <v>n.c.</v>
      </c>
      <c r="C162" s="44" t="str">
        <f t="shared" si="14"/>
        <v>n.c.</v>
      </c>
      <c r="D162" s="44" t="str">
        <f t="shared" si="14"/>
        <v>n.c.</v>
      </c>
      <c r="E162" s="44">
        <f t="shared" si="14"/>
        <v>8.7837837837837842</v>
      </c>
      <c r="F162" s="44" t="str">
        <f t="shared" si="15"/>
        <v>n.c.</v>
      </c>
    </row>
    <row r="163" spans="1:11" x14ac:dyDescent="0.3">
      <c r="A163" s="12" t="str">
        <f t="shared" si="16"/>
        <v>Construction</v>
      </c>
      <c r="B163" s="44">
        <f t="shared" si="14"/>
        <v>450</v>
      </c>
      <c r="C163" s="44">
        <f t="shared" si="14"/>
        <v>175.75757575757575</v>
      </c>
      <c r="D163" s="44">
        <f t="shared" si="14"/>
        <v>-52.747252747252752</v>
      </c>
      <c r="E163" s="44">
        <f t="shared" si="14"/>
        <v>104.65116279069768</v>
      </c>
      <c r="F163" s="44">
        <f t="shared" si="15"/>
        <v>1366.6666666666665</v>
      </c>
    </row>
    <row r="164" spans="1:11" x14ac:dyDescent="0.3">
      <c r="A164" s="13" t="str">
        <f t="shared" si="16"/>
        <v>All other services</v>
      </c>
      <c r="B164" s="44" t="str">
        <f t="shared" si="14"/>
        <v>n.c.</v>
      </c>
      <c r="C164" s="44" t="str">
        <f t="shared" si="14"/>
        <v>n.c.</v>
      </c>
      <c r="D164" s="44" t="str">
        <f t="shared" si="14"/>
        <v>n.c.</v>
      </c>
      <c r="E164" s="44" t="str">
        <f t="shared" si="14"/>
        <v>n.c.</v>
      </c>
      <c r="F164" s="44" t="str">
        <f t="shared" si="15"/>
        <v>n.c.</v>
      </c>
    </row>
    <row r="165" spans="1:11" x14ac:dyDescent="0.3">
      <c r="A165" s="41" t="str">
        <f t="shared" si="16"/>
        <v>Total</v>
      </c>
      <c r="B165" s="44">
        <f t="shared" si="14"/>
        <v>30.488328184002743</v>
      </c>
      <c r="C165" s="44">
        <f t="shared" si="14"/>
        <v>24.53221085862738</v>
      </c>
      <c r="D165" s="44">
        <f t="shared" si="14"/>
        <v>20.39663048931844</v>
      </c>
      <c r="E165" s="44">
        <f t="shared" si="14"/>
        <v>9.222907025201236</v>
      </c>
      <c r="F165" s="44">
        <f t="shared" si="15"/>
        <v>113.68863714383797</v>
      </c>
    </row>
    <row r="166" spans="1:11" x14ac:dyDescent="0.3">
      <c r="A166" s="27" t="s">
        <v>149</v>
      </c>
      <c r="B166" s="50"/>
      <c r="C166" s="50"/>
      <c r="D166" s="50"/>
      <c r="E166" s="50"/>
      <c r="F166" s="50"/>
    </row>
    <row r="167" spans="1:11" x14ac:dyDescent="0.3">
      <c r="A167" s="47" t="s">
        <v>140</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59ABF-C51C-45A7-B9C2-70A639367871}">
  <sheetPr>
    <tabColor theme="4" tint="-0.499984740745262"/>
    <pageSetUpPr fitToPage="1"/>
  </sheetPr>
  <dimension ref="A1:K173"/>
  <sheetViews>
    <sheetView zoomScale="85" zoomScaleNormal="85" workbookViewId="0">
      <pane ySplit="3" topLeftCell="A6" activePane="bottomLeft" state="frozen"/>
      <selection pane="bottomLeft" activeCell="B104" sqref="B104:F104"/>
    </sheetView>
  </sheetViews>
  <sheetFormatPr defaultColWidth="9.109375" defaultRowHeight="14.4" x14ac:dyDescent="0.3"/>
  <cols>
    <col min="1" max="1" width="50.6640625" customWidth="1"/>
    <col min="2" max="11" width="15.6640625" customWidth="1"/>
  </cols>
  <sheetData>
    <row r="1" spans="1:11" ht="31.2" x14ac:dyDescent="0.6">
      <c r="A1" s="1" t="str">
        <f>'All trade partners'!A1</f>
        <v>Recent Trends in U.S. Services Trade: 2026 Annual Report</v>
      </c>
      <c r="B1" s="2"/>
      <c r="C1" s="2"/>
      <c r="D1" s="2"/>
      <c r="E1" s="2"/>
      <c r="F1" s="2"/>
      <c r="G1" s="2"/>
      <c r="H1" s="2"/>
      <c r="I1" s="2"/>
      <c r="J1" s="2"/>
      <c r="K1" s="2"/>
    </row>
    <row r="2" spans="1:11" ht="15.6" x14ac:dyDescent="0.3">
      <c r="A2" s="8" t="s">
        <v>29</v>
      </c>
      <c r="B2" s="2"/>
      <c r="C2" s="2"/>
      <c r="D2" s="2"/>
      <c r="E2" s="2"/>
      <c r="F2" s="2"/>
      <c r="G2" s="2"/>
      <c r="H2" s="2"/>
      <c r="I2" s="2"/>
      <c r="J2" s="2"/>
      <c r="K2" s="2"/>
    </row>
    <row r="3" spans="1:11" ht="16.2" thickBot="1" x14ac:dyDescent="0.35">
      <c r="A3" s="4" t="s">
        <v>124</v>
      </c>
      <c r="B3" s="9"/>
      <c r="C3" s="9"/>
      <c r="D3" s="9"/>
      <c r="E3" s="9"/>
      <c r="F3" s="9"/>
      <c r="G3" s="9"/>
      <c r="H3" s="9"/>
      <c r="I3" s="9"/>
      <c r="J3" s="9"/>
      <c r="K3" s="9"/>
    </row>
    <row r="4" spans="1:11" ht="15" thickTop="1" x14ac:dyDescent="0.3"/>
    <row r="6" spans="1:11" x14ac:dyDescent="0.3">
      <c r="A6" s="15" t="s">
        <v>219</v>
      </c>
      <c r="B6" s="14"/>
      <c r="C6" s="14"/>
      <c r="D6" s="14"/>
      <c r="E6" s="14"/>
      <c r="F6" s="14"/>
      <c r="G6" s="14"/>
      <c r="H6" s="14"/>
      <c r="I6" s="14"/>
      <c r="J6" s="14"/>
      <c r="K6" s="14"/>
    </row>
    <row r="8" spans="1:11" ht="18" thickBot="1" x14ac:dyDescent="0.4">
      <c r="A8" s="25" t="s">
        <v>220</v>
      </c>
    </row>
    <row r="9" spans="1:11" ht="15" thickTop="1" x14ac:dyDescent="0.3">
      <c r="A9" t="s">
        <v>168</v>
      </c>
    </row>
    <row r="10" spans="1:11" x14ac:dyDescent="0.3">
      <c r="A10" s="21" t="s">
        <v>128</v>
      </c>
      <c r="B10" s="22" t="s">
        <v>89</v>
      </c>
      <c r="C10" s="22" t="s">
        <v>90</v>
      </c>
      <c r="D10" s="22" t="s">
        <v>91</v>
      </c>
      <c r="E10" s="23" t="s">
        <v>92</v>
      </c>
      <c r="F10" s="23" t="s">
        <v>129</v>
      </c>
    </row>
    <row r="11" spans="1:11" x14ac:dyDescent="0.3">
      <c r="A11" s="12" t="s">
        <v>130</v>
      </c>
      <c r="B11" s="12">
        <v>1498</v>
      </c>
      <c r="C11" s="12">
        <v>965</v>
      </c>
      <c r="D11" s="12">
        <v>3906</v>
      </c>
      <c r="E11" s="12">
        <v>8473</v>
      </c>
      <c r="F11" s="19">
        <v>10194</v>
      </c>
    </row>
    <row r="12" spans="1:11" x14ac:dyDescent="0.3">
      <c r="A12" s="33" t="s">
        <v>161</v>
      </c>
      <c r="B12" s="13">
        <v>9597</v>
      </c>
      <c r="C12" s="13">
        <v>6133</v>
      </c>
      <c r="D12" s="13">
        <v>9455</v>
      </c>
      <c r="E12" s="13">
        <v>7496</v>
      </c>
      <c r="F12" s="20">
        <v>10177</v>
      </c>
    </row>
    <row r="13" spans="1:11" x14ac:dyDescent="0.3">
      <c r="A13" s="12" t="s">
        <v>55</v>
      </c>
      <c r="B13" s="12">
        <v>6242</v>
      </c>
      <c r="C13" s="12">
        <v>7752</v>
      </c>
      <c r="D13" s="12">
        <v>9985</v>
      </c>
      <c r="E13" s="12">
        <v>6825</v>
      </c>
      <c r="F13" s="19">
        <v>6552</v>
      </c>
    </row>
    <row r="14" spans="1:11" x14ac:dyDescent="0.3">
      <c r="A14" s="33" t="s">
        <v>52</v>
      </c>
      <c r="B14" s="49">
        <v>1594</v>
      </c>
      <c r="C14" s="49">
        <v>1711</v>
      </c>
      <c r="D14" s="49">
        <v>2157</v>
      </c>
      <c r="E14" s="49">
        <v>2116</v>
      </c>
      <c r="F14" s="49">
        <v>3250</v>
      </c>
    </row>
    <row r="15" spans="1:11" x14ac:dyDescent="0.3">
      <c r="A15" s="12" t="s">
        <v>162</v>
      </c>
      <c r="B15" s="12">
        <v>2279</v>
      </c>
      <c r="C15" s="12">
        <v>2204</v>
      </c>
      <c r="D15" s="12">
        <v>2501</v>
      </c>
      <c r="E15" s="12">
        <v>2828</v>
      </c>
      <c r="F15" s="19">
        <v>2823</v>
      </c>
    </row>
    <row r="16" spans="1:11" x14ac:dyDescent="0.3">
      <c r="A16" s="33" t="s">
        <v>131</v>
      </c>
      <c r="B16" s="49">
        <v>3431</v>
      </c>
      <c r="C16" s="49">
        <v>2039</v>
      </c>
      <c r="D16" s="49">
        <v>1995</v>
      </c>
      <c r="E16" s="49">
        <v>2351</v>
      </c>
      <c r="F16" s="49">
        <v>1937</v>
      </c>
    </row>
    <row r="17" spans="1:6" x14ac:dyDescent="0.3">
      <c r="A17" s="12" t="s">
        <v>134</v>
      </c>
      <c r="B17" s="12">
        <v>1165</v>
      </c>
      <c r="C17" s="12">
        <v>932</v>
      </c>
      <c r="D17" s="12">
        <v>771</v>
      </c>
      <c r="E17" s="12">
        <v>801</v>
      </c>
      <c r="F17" s="19">
        <v>871</v>
      </c>
    </row>
    <row r="18" spans="1:6" x14ac:dyDescent="0.3">
      <c r="A18" s="33" t="s">
        <v>58</v>
      </c>
      <c r="B18" s="49">
        <v>473</v>
      </c>
      <c r="C18" s="49">
        <v>553</v>
      </c>
      <c r="D18" s="49">
        <v>494</v>
      </c>
      <c r="E18" s="49">
        <v>526</v>
      </c>
      <c r="F18" s="49">
        <v>470</v>
      </c>
    </row>
    <row r="19" spans="1:6" x14ac:dyDescent="0.3">
      <c r="A19" s="12" t="s">
        <v>153</v>
      </c>
      <c r="B19" s="12">
        <v>185</v>
      </c>
      <c r="C19" s="12">
        <v>229</v>
      </c>
      <c r="D19" s="12">
        <v>244</v>
      </c>
      <c r="E19" s="12">
        <v>213</v>
      </c>
      <c r="F19" s="19">
        <v>284</v>
      </c>
    </row>
    <row r="20" spans="1:6" x14ac:dyDescent="0.3">
      <c r="A20" s="33" t="s">
        <v>154</v>
      </c>
      <c r="B20" s="49">
        <v>123</v>
      </c>
      <c r="C20" s="49">
        <v>547</v>
      </c>
      <c r="D20" s="49">
        <v>294</v>
      </c>
      <c r="E20" s="49">
        <v>181</v>
      </c>
      <c r="F20" s="49">
        <v>108</v>
      </c>
    </row>
    <row r="21" spans="1:6" x14ac:dyDescent="0.3">
      <c r="A21" s="12" t="s">
        <v>137</v>
      </c>
      <c r="B21" s="61" t="s">
        <v>169</v>
      </c>
      <c r="C21" s="61">
        <v>5</v>
      </c>
      <c r="D21" s="61" t="s">
        <v>169</v>
      </c>
      <c r="E21" s="12">
        <v>1</v>
      </c>
      <c r="F21" s="12">
        <v>1</v>
      </c>
    </row>
    <row r="22" spans="1:6" x14ac:dyDescent="0.3">
      <c r="A22" s="33" t="s">
        <v>138</v>
      </c>
      <c r="B22" s="59" t="s">
        <v>169</v>
      </c>
      <c r="C22" s="49">
        <f t="shared" ref="C22:F22" si="0">C23-SUM(C11:C21)</f>
        <v>751</v>
      </c>
      <c r="D22" s="59" t="s">
        <v>169</v>
      </c>
      <c r="E22" s="49">
        <f t="shared" si="0"/>
        <v>726</v>
      </c>
      <c r="F22" s="49">
        <f t="shared" si="0"/>
        <v>861</v>
      </c>
    </row>
    <row r="23" spans="1:6" x14ac:dyDescent="0.3">
      <c r="A23" s="41" t="s">
        <v>77</v>
      </c>
      <c r="B23" s="12">
        <v>32145</v>
      </c>
      <c r="C23" s="12">
        <v>23821</v>
      </c>
      <c r="D23" s="12">
        <v>37456</v>
      </c>
      <c r="E23" s="12">
        <v>32537</v>
      </c>
      <c r="F23" s="12">
        <v>37528</v>
      </c>
    </row>
    <row r="24" spans="1:6" x14ac:dyDescent="0.3">
      <c r="A24" s="27" t="s">
        <v>149</v>
      </c>
      <c r="B24" s="28"/>
      <c r="C24" s="28"/>
      <c r="D24" s="28"/>
      <c r="E24" s="28"/>
      <c r="F24" s="28"/>
    </row>
    <row r="25" spans="1:6" x14ac:dyDescent="0.3">
      <c r="A25" t="s">
        <v>221</v>
      </c>
    </row>
    <row r="26" spans="1:6" ht="13.95" customHeight="1" x14ac:dyDescent="0.3"/>
    <row r="28" spans="1:6" ht="18" thickBot="1" x14ac:dyDescent="0.4">
      <c r="A28" s="25" t="s">
        <v>222</v>
      </c>
    </row>
    <row r="29" spans="1:6" ht="15" thickTop="1" x14ac:dyDescent="0.3">
      <c r="A29" t="s">
        <v>172</v>
      </c>
    </row>
    <row r="30" spans="1:6" x14ac:dyDescent="0.3">
      <c r="A30" s="21" t="s">
        <v>128</v>
      </c>
      <c r="B30" s="22" t="s">
        <v>89</v>
      </c>
      <c r="C30" s="22" t="s">
        <v>90</v>
      </c>
      <c r="D30" s="22" t="s">
        <v>91</v>
      </c>
      <c r="E30" s="23" t="s">
        <v>92</v>
      </c>
      <c r="F30" s="23" t="s">
        <v>129</v>
      </c>
    </row>
    <row r="31" spans="1:6" x14ac:dyDescent="0.3">
      <c r="A31" s="12" t="str">
        <f t="shared" ref="A31:A43" si="1">A11</f>
        <v>Travel and passenger fares</v>
      </c>
      <c r="B31" s="43">
        <f t="shared" ref="B31:F43" si="2">IFERROR(B11/B$23*100, "n.c.")</f>
        <v>4.6601337688598541</v>
      </c>
      <c r="C31" s="43">
        <f t="shared" si="2"/>
        <v>4.0510473951555355</v>
      </c>
      <c r="D31" s="43">
        <f t="shared" si="2"/>
        <v>10.428235796668091</v>
      </c>
      <c r="E31" s="43">
        <f t="shared" si="2"/>
        <v>26.041122414481976</v>
      </c>
      <c r="F31" s="43">
        <f t="shared" si="2"/>
        <v>27.163717757407802</v>
      </c>
    </row>
    <row r="32" spans="1:6" x14ac:dyDescent="0.3">
      <c r="A32" s="49" t="str">
        <f t="shared" si="1"/>
        <v>Research and development services</v>
      </c>
      <c r="B32" s="44">
        <f t="shared" si="2"/>
        <v>29.855342977134857</v>
      </c>
      <c r="C32" s="44">
        <f t="shared" si="2"/>
        <v>25.746190336257925</v>
      </c>
      <c r="D32" s="44">
        <f t="shared" si="2"/>
        <v>25.242951730029901</v>
      </c>
      <c r="E32" s="44">
        <f t="shared" si="2"/>
        <v>23.03838706703138</v>
      </c>
      <c r="F32" s="44">
        <f t="shared" si="2"/>
        <v>27.118418247708377</v>
      </c>
    </row>
    <row r="33" spans="1:6" x14ac:dyDescent="0.3">
      <c r="A33" s="12" t="str">
        <f t="shared" si="1"/>
        <v>Air and sea transport services</v>
      </c>
      <c r="B33" s="43">
        <f t="shared" si="2"/>
        <v>19.4182610048219</v>
      </c>
      <c r="C33" s="43">
        <f t="shared" si="2"/>
        <v>32.542714411653584</v>
      </c>
      <c r="D33" s="43">
        <f t="shared" si="2"/>
        <v>26.657945322511743</v>
      </c>
      <c r="E33" s="43">
        <f t="shared" si="2"/>
        <v>20.97611949472908</v>
      </c>
      <c r="F33" s="43">
        <f t="shared" si="2"/>
        <v>17.458963973566405</v>
      </c>
    </row>
    <row r="34" spans="1:6" x14ac:dyDescent="0.3">
      <c r="A34" s="13" t="str">
        <f t="shared" si="1"/>
        <v>Computer services</v>
      </c>
      <c r="B34" s="44">
        <f t="shared" si="2"/>
        <v>4.9587805257427275</v>
      </c>
      <c r="C34" s="44">
        <f t="shared" si="2"/>
        <v>7.1827379203224044</v>
      </c>
      <c r="D34" s="44">
        <f t="shared" si="2"/>
        <v>5.7587569414780004</v>
      </c>
      <c r="E34" s="44">
        <f t="shared" si="2"/>
        <v>6.5033653993914617</v>
      </c>
      <c r="F34" s="44">
        <f t="shared" si="2"/>
        <v>8.6602003837134944</v>
      </c>
    </row>
    <row r="35" spans="1:6" x14ac:dyDescent="0.3">
      <c r="A35" s="12" t="str">
        <f t="shared" si="1"/>
        <v>Financial services</v>
      </c>
      <c r="B35" s="43">
        <f t="shared" si="2"/>
        <v>7.0897495722507395</v>
      </c>
      <c r="C35" s="43">
        <f t="shared" si="2"/>
        <v>9.2523403719407238</v>
      </c>
      <c r="D35" s="43">
        <f t="shared" si="2"/>
        <v>6.6771678769756511</v>
      </c>
      <c r="E35" s="43">
        <f t="shared" si="2"/>
        <v>8.6916433598672285</v>
      </c>
      <c r="F35" s="43">
        <f t="shared" si="2"/>
        <v>7.5223832871455985</v>
      </c>
    </row>
    <row r="36" spans="1:6" x14ac:dyDescent="0.3">
      <c r="A36" s="13" t="str">
        <f t="shared" si="1"/>
        <v>Professional, technical, and related services</v>
      </c>
      <c r="B36" s="44">
        <f t="shared" si="2"/>
        <v>10.673510654845233</v>
      </c>
      <c r="C36" s="44">
        <f t="shared" si="2"/>
        <v>8.5596742370177576</v>
      </c>
      <c r="D36" s="44">
        <f t="shared" si="2"/>
        <v>5.3262494660401538</v>
      </c>
      <c r="E36" s="44">
        <f t="shared" si="2"/>
        <v>7.2256200633125367</v>
      </c>
      <c r="F36" s="44">
        <f t="shared" si="2"/>
        <v>5.1614794286932417</v>
      </c>
    </row>
    <row r="37" spans="1:6" x14ac:dyDescent="0.3">
      <c r="A37" s="12" t="str">
        <f t="shared" si="1"/>
        <v>Audiovisual services</v>
      </c>
      <c r="B37" s="43">
        <f t="shared" si="2"/>
        <v>3.6242028309223828</v>
      </c>
      <c r="C37" s="43">
        <f t="shared" si="2"/>
        <v>3.9125141681709414</v>
      </c>
      <c r="D37" s="43">
        <f t="shared" si="2"/>
        <v>2.0584152071764206</v>
      </c>
      <c r="E37" s="43">
        <f t="shared" si="2"/>
        <v>2.461812705535237</v>
      </c>
      <c r="F37" s="43">
        <f t="shared" si="2"/>
        <v>2.3209337028352164</v>
      </c>
    </row>
    <row r="38" spans="1:6" x14ac:dyDescent="0.3">
      <c r="A38" s="13" t="str">
        <f t="shared" si="1"/>
        <v>Insurance services</v>
      </c>
      <c r="B38" s="44">
        <f t="shared" si="2"/>
        <v>1.4714574583916629</v>
      </c>
      <c r="C38" s="44">
        <f t="shared" si="2"/>
        <v>2.3214810461357627</v>
      </c>
      <c r="D38" s="44">
        <f t="shared" si="2"/>
        <v>1.3188808201623239</v>
      </c>
      <c r="E38" s="44">
        <f t="shared" si="2"/>
        <v>1.6166210775424901</v>
      </c>
      <c r="F38" s="44">
        <f t="shared" si="2"/>
        <v>1.2523982093370283</v>
      </c>
    </row>
    <row r="39" spans="1:6" x14ac:dyDescent="0.3">
      <c r="A39" s="12" t="str">
        <f t="shared" si="1"/>
        <v>Maintenance and repair services</v>
      </c>
      <c r="B39" s="43">
        <f t="shared" si="2"/>
        <v>0.57551718774303939</v>
      </c>
      <c r="C39" s="43">
        <f t="shared" si="2"/>
        <v>0.96133663574157258</v>
      </c>
      <c r="D39" s="43">
        <f t="shared" si="2"/>
        <v>0.65143101238786838</v>
      </c>
      <c r="E39" s="43">
        <f t="shared" si="2"/>
        <v>0.65463933368165472</v>
      </c>
      <c r="F39" s="43">
        <f t="shared" si="2"/>
        <v>0.75676827968450222</v>
      </c>
    </row>
    <row r="40" spans="1:6" x14ac:dyDescent="0.3">
      <c r="A40" s="13" t="str">
        <f t="shared" si="1"/>
        <v>Telecommunications and information services</v>
      </c>
      <c r="B40" s="44">
        <f t="shared" si="2"/>
        <v>0.38264115725618292</v>
      </c>
      <c r="C40" s="44">
        <f t="shared" si="2"/>
        <v>2.2962931866840184</v>
      </c>
      <c r="D40" s="44">
        <f t="shared" si="2"/>
        <v>0.7849209739427595</v>
      </c>
      <c r="E40" s="44">
        <f t="shared" si="2"/>
        <v>0.55628976242431694</v>
      </c>
      <c r="F40" s="44">
        <f t="shared" si="2"/>
        <v>0.28778512044340226</v>
      </c>
    </row>
    <row r="41" spans="1:6" x14ac:dyDescent="0.3">
      <c r="A41" s="12" t="str">
        <f t="shared" si="1"/>
        <v>Construction</v>
      </c>
      <c r="B41" s="43" t="str">
        <f t="shared" si="2"/>
        <v>n.c.</v>
      </c>
      <c r="C41" s="43">
        <f t="shared" si="2"/>
        <v>2.098988287645355E-2</v>
      </c>
      <c r="D41" s="43" t="str">
        <f t="shared" si="2"/>
        <v>n.c.</v>
      </c>
      <c r="E41" s="43">
        <f t="shared" si="2"/>
        <v>3.0734241017918058E-3</v>
      </c>
      <c r="F41" s="43">
        <f t="shared" si="2"/>
        <v>2.6646770411426135E-3</v>
      </c>
    </row>
    <row r="42" spans="1:6" x14ac:dyDescent="0.3">
      <c r="A42" s="13" t="str">
        <f t="shared" si="1"/>
        <v>All other services</v>
      </c>
      <c r="B42" s="44" t="str">
        <f t="shared" si="2"/>
        <v>n.c.</v>
      </c>
      <c r="C42" s="44">
        <f t="shared" si="2"/>
        <v>3.1526804080433228</v>
      </c>
      <c r="D42" s="44" t="str">
        <f t="shared" si="2"/>
        <v>n.c.</v>
      </c>
      <c r="E42" s="44">
        <f t="shared" si="2"/>
        <v>2.2313058979008513</v>
      </c>
      <c r="F42" s="44">
        <f t="shared" si="2"/>
        <v>2.2942869324237902</v>
      </c>
    </row>
    <row r="43" spans="1:6" x14ac:dyDescent="0.3">
      <c r="A43" s="41" t="str">
        <f t="shared" si="1"/>
        <v>Total</v>
      </c>
      <c r="B43" s="43">
        <f t="shared" si="2"/>
        <v>100</v>
      </c>
      <c r="C43" s="43">
        <f t="shared" si="2"/>
        <v>100</v>
      </c>
      <c r="D43" s="43">
        <f t="shared" si="2"/>
        <v>100</v>
      </c>
      <c r="E43" s="43">
        <f t="shared" si="2"/>
        <v>100</v>
      </c>
      <c r="F43" s="43">
        <f t="shared" si="2"/>
        <v>100</v>
      </c>
    </row>
    <row r="44" spans="1:6" x14ac:dyDescent="0.3">
      <c r="A44" s="27" t="s">
        <v>149</v>
      </c>
      <c r="B44" s="45"/>
      <c r="C44" s="45"/>
      <c r="D44" s="45"/>
      <c r="E44" s="45"/>
      <c r="F44" s="46"/>
    </row>
    <row r="45" spans="1:6" x14ac:dyDescent="0.3">
      <c r="A45" t="s">
        <v>221</v>
      </c>
    </row>
    <row r="48" spans="1:6" ht="18" thickBot="1" x14ac:dyDescent="0.4">
      <c r="A48" s="25" t="s">
        <v>223</v>
      </c>
    </row>
    <row r="49" spans="1:6" ht="15" thickTop="1" x14ac:dyDescent="0.3">
      <c r="A49" t="s">
        <v>179</v>
      </c>
    </row>
    <row r="50" spans="1:6" x14ac:dyDescent="0.3">
      <c r="A50" s="21" t="s">
        <v>128</v>
      </c>
      <c r="B50" s="22" t="s">
        <v>144</v>
      </c>
      <c r="C50" s="22" t="s">
        <v>145</v>
      </c>
      <c r="D50" s="22" t="s">
        <v>146</v>
      </c>
      <c r="E50" s="22" t="s">
        <v>147</v>
      </c>
      <c r="F50" s="23" t="s">
        <v>148</v>
      </c>
    </row>
    <row r="51" spans="1:6" x14ac:dyDescent="0.3">
      <c r="A51" s="12" t="str">
        <f t="shared" ref="A51:A63" si="3">A31</f>
        <v>Travel and passenger fares</v>
      </c>
      <c r="B51" s="62">
        <f t="shared" ref="B51:E63" si="4">IFERROR(C11-B11,"n.c.")</f>
        <v>-533</v>
      </c>
      <c r="C51" s="62">
        <f t="shared" si="4"/>
        <v>2941</v>
      </c>
      <c r="D51" s="62">
        <f t="shared" si="4"/>
        <v>4567</v>
      </c>
      <c r="E51" s="62">
        <f t="shared" si="4"/>
        <v>1721</v>
      </c>
      <c r="F51" s="67">
        <f t="shared" ref="F51:F63" si="5">IFERROR(F11-B11,"n.c.")</f>
        <v>8696</v>
      </c>
    </row>
    <row r="52" spans="1:6" x14ac:dyDescent="0.3">
      <c r="A52" s="49" t="str">
        <f t="shared" si="3"/>
        <v>Research and development services</v>
      </c>
      <c r="B52" s="62">
        <f t="shared" si="4"/>
        <v>-3464</v>
      </c>
      <c r="C52" s="62">
        <f t="shared" si="4"/>
        <v>3322</v>
      </c>
      <c r="D52" s="62">
        <f t="shared" si="4"/>
        <v>-1959</v>
      </c>
      <c r="E52" s="62">
        <f t="shared" si="4"/>
        <v>2681</v>
      </c>
      <c r="F52" s="67">
        <f t="shared" si="5"/>
        <v>580</v>
      </c>
    </row>
    <row r="53" spans="1:6" x14ac:dyDescent="0.3">
      <c r="A53" s="12" t="str">
        <f t="shared" si="3"/>
        <v>Air and sea transport services</v>
      </c>
      <c r="B53" s="62">
        <f t="shared" si="4"/>
        <v>1510</v>
      </c>
      <c r="C53" s="62">
        <f t="shared" si="4"/>
        <v>2233</v>
      </c>
      <c r="D53" s="62">
        <f t="shared" si="4"/>
        <v>-3160</v>
      </c>
      <c r="E53" s="62">
        <f t="shared" si="4"/>
        <v>-273</v>
      </c>
      <c r="F53" s="67">
        <f t="shared" si="5"/>
        <v>310</v>
      </c>
    </row>
    <row r="54" spans="1:6" x14ac:dyDescent="0.3">
      <c r="A54" s="13" t="str">
        <f t="shared" si="3"/>
        <v>Computer services</v>
      </c>
      <c r="B54" s="62">
        <f t="shared" si="4"/>
        <v>117</v>
      </c>
      <c r="C54" s="62">
        <f t="shared" si="4"/>
        <v>446</v>
      </c>
      <c r="D54" s="62">
        <f t="shared" si="4"/>
        <v>-41</v>
      </c>
      <c r="E54" s="62">
        <f t="shared" si="4"/>
        <v>1134</v>
      </c>
      <c r="F54" s="67">
        <f t="shared" si="5"/>
        <v>1656</v>
      </c>
    </row>
    <row r="55" spans="1:6" x14ac:dyDescent="0.3">
      <c r="A55" s="12" t="str">
        <f t="shared" si="3"/>
        <v>Financial services</v>
      </c>
      <c r="B55" s="62">
        <f t="shared" si="4"/>
        <v>-75</v>
      </c>
      <c r="C55" s="62">
        <f t="shared" si="4"/>
        <v>297</v>
      </c>
      <c r="D55" s="62">
        <f t="shared" si="4"/>
        <v>327</v>
      </c>
      <c r="E55" s="62">
        <f t="shared" si="4"/>
        <v>-5</v>
      </c>
      <c r="F55" s="67">
        <f t="shared" si="5"/>
        <v>544</v>
      </c>
    </row>
    <row r="56" spans="1:6" x14ac:dyDescent="0.3">
      <c r="A56" s="13" t="str">
        <f t="shared" si="3"/>
        <v>Professional, technical, and related services</v>
      </c>
      <c r="B56" s="62">
        <f t="shared" si="4"/>
        <v>-1392</v>
      </c>
      <c r="C56" s="62">
        <f t="shared" si="4"/>
        <v>-44</v>
      </c>
      <c r="D56" s="62">
        <f t="shared" si="4"/>
        <v>356</v>
      </c>
      <c r="E56" s="62">
        <f t="shared" si="4"/>
        <v>-414</v>
      </c>
      <c r="F56" s="67">
        <f t="shared" si="5"/>
        <v>-1494</v>
      </c>
    </row>
    <row r="57" spans="1:6" x14ac:dyDescent="0.3">
      <c r="A57" s="12" t="str">
        <f t="shared" si="3"/>
        <v>Audiovisual services</v>
      </c>
      <c r="B57" s="62">
        <f t="shared" si="4"/>
        <v>-233</v>
      </c>
      <c r="C57" s="62">
        <f t="shared" si="4"/>
        <v>-161</v>
      </c>
      <c r="D57" s="62">
        <f t="shared" si="4"/>
        <v>30</v>
      </c>
      <c r="E57" s="62">
        <f t="shared" si="4"/>
        <v>70</v>
      </c>
      <c r="F57" s="67">
        <f t="shared" si="5"/>
        <v>-294</v>
      </c>
    </row>
    <row r="58" spans="1:6" x14ac:dyDescent="0.3">
      <c r="A58" s="13" t="str">
        <f t="shared" si="3"/>
        <v>Insurance services</v>
      </c>
      <c r="B58" s="62">
        <f t="shared" si="4"/>
        <v>80</v>
      </c>
      <c r="C58" s="62">
        <f t="shared" si="4"/>
        <v>-59</v>
      </c>
      <c r="D58" s="62">
        <f t="shared" si="4"/>
        <v>32</v>
      </c>
      <c r="E58" s="62">
        <f t="shared" si="4"/>
        <v>-56</v>
      </c>
      <c r="F58" s="67">
        <f t="shared" si="5"/>
        <v>-3</v>
      </c>
    </row>
    <row r="59" spans="1:6" x14ac:dyDescent="0.3">
      <c r="A59" s="12" t="str">
        <f t="shared" si="3"/>
        <v>Maintenance and repair services</v>
      </c>
      <c r="B59" s="62">
        <f t="shared" si="4"/>
        <v>44</v>
      </c>
      <c r="C59" s="62">
        <f t="shared" si="4"/>
        <v>15</v>
      </c>
      <c r="D59" s="62">
        <f t="shared" si="4"/>
        <v>-31</v>
      </c>
      <c r="E59" s="62">
        <f t="shared" si="4"/>
        <v>71</v>
      </c>
      <c r="F59" s="67">
        <f t="shared" si="5"/>
        <v>99</v>
      </c>
    </row>
    <row r="60" spans="1:6" x14ac:dyDescent="0.3">
      <c r="A60" s="13" t="str">
        <f t="shared" si="3"/>
        <v>Telecommunications and information services</v>
      </c>
      <c r="B60" s="62">
        <f t="shared" si="4"/>
        <v>424</v>
      </c>
      <c r="C60" s="62">
        <f t="shared" si="4"/>
        <v>-253</v>
      </c>
      <c r="D60" s="62">
        <f t="shared" si="4"/>
        <v>-113</v>
      </c>
      <c r="E60" s="62">
        <f t="shared" si="4"/>
        <v>-73</v>
      </c>
      <c r="F60" s="67">
        <f t="shared" si="5"/>
        <v>-15</v>
      </c>
    </row>
    <row r="61" spans="1:6" x14ac:dyDescent="0.3">
      <c r="A61" s="12" t="str">
        <f t="shared" si="3"/>
        <v>Construction</v>
      </c>
      <c r="B61" s="62" t="str">
        <f t="shared" si="4"/>
        <v>n.c.</v>
      </c>
      <c r="C61" s="62" t="str">
        <f t="shared" si="4"/>
        <v>n.c.</v>
      </c>
      <c r="D61" s="62" t="str">
        <f t="shared" si="4"/>
        <v>n.c.</v>
      </c>
      <c r="E61" s="62">
        <f t="shared" si="4"/>
        <v>0</v>
      </c>
      <c r="F61" s="67" t="str">
        <f t="shared" si="5"/>
        <v>n.c.</v>
      </c>
    </row>
    <row r="62" spans="1:6" x14ac:dyDescent="0.3">
      <c r="A62" s="13" t="str">
        <f t="shared" si="3"/>
        <v>All other services</v>
      </c>
      <c r="B62" s="62" t="str">
        <f t="shared" si="4"/>
        <v>n.c.</v>
      </c>
      <c r="C62" s="62" t="str">
        <f t="shared" si="4"/>
        <v>n.c.</v>
      </c>
      <c r="D62" s="62" t="str">
        <f t="shared" si="4"/>
        <v>n.c.</v>
      </c>
      <c r="E62" s="62">
        <f t="shared" si="4"/>
        <v>135</v>
      </c>
      <c r="F62" s="67" t="str">
        <f t="shared" si="5"/>
        <v>n.c.</v>
      </c>
    </row>
    <row r="63" spans="1:6" x14ac:dyDescent="0.3">
      <c r="A63" s="41" t="str">
        <f t="shared" si="3"/>
        <v>Total</v>
      </c>
      <c r="B63" s="62">
        <f t="shared" si="4"/>
        <v>-8324</v>
      </c>
      <c r="C63" s="62">
        <f t="shared" si="4"/>
        <v>13635</v>
      </c>
      <c r="D63" s="62">
        <f t="shared" si="4"/>
        <v>-4919</v>
      </c>
      <c r="E63" s="62">
        <f t="shared" si="4"/>
        <v>4991</v>
      </c>
      <c r="F63" s="67">
        <f t="shared" si="5"/>
        <v>5383</v>
      </c>
    </row>
    <row r="64" spans="1:6" x14ac:dyDescent="0.3">
      <c r="A64" s="27" t="s">
        <v>149</v>
      </c>
      <c r="B64" s="28"/>
      <c r="C64" s="28"/>
      <c r="D64" s="28"/>
      <c r="E64" s="28"/>
      <c r="F64" s="28"/>
    </row>
    <row r="65" spans="1:6" x14ac:dyDescent="0.3">
      <c r="A65" t="s">
        <v>221</v>
      </c>
    </row>
    <row r="68" spans="1:6" ht="18" thickBot="1" x14ac:dyDescent="0.4">
      <c r="A68" s="25" t="s">
        <v>224</v>
      </c>
    </row>
    <row r="69" spans="1:6" ht="15" thickTop="1" x14ac:dyDescent="0.3">
      <c r="A69" t="s">
        <v>172</v>
      </c>
    </row>
    <row r="70" spans="1:6" x14ac:dyDescent="0.3">
      <c r="A70" s="21" t="s">
        <v>128</v>
      </c>
      <c r="B70" s="22" t="s">
        <v>144</v>
      </c>
      <c r="C70" s="22" t="s">
        <v>145</v>
      </c>
      <c r="D70" s="22" t="s">
        <v>146</v>
      </c>
      <c r="E70" s="22" t="s">
        <v>147</v>
      </c>
      <c r="F70" s="23" t="s">
        <v>148</v>
      </c>
    </row>
    <row r="71" spans="1:6" x14ac:dyDescent="0.3">
      <c r="A71" s="12" t="str">
        <f t="shared" ref="A71:A83" si="6">A51</f>
        <v>Travel and passenger fares</v>
      </c>
      <c r="B71" s="44">
        <f t="shared" ref="B71:E83" si="7">IFERROR((C11-B11)/B11*100,"n.c.")</f>
        <v>-35.580774365821092</v>
      </c>
      <c r="C71" s="44">
        <f t="shared" si="7"/>
        <v>304.76683937823833</v>
      </c>
      <c r="D71" s="44">
        <f t="shared" si="7"/>
        <v>116.92268305171531</v>
      </c>
      <c r="E71" s="44">
        <f t="shared" si="7"/>
        <v>20.311577953499352</v>
      </c>
      <c r="F71" s="44">
        <f t="shared" ref="F71:F83" si="8">IFERROR((F11-B11)/B11*100,"n.c.")</f>
        <v>580.50734312416557</v>
      </c>
    </row>
    <row r="72" spans="1:6" x14ac:dyDescent="0.3">
      <c r="A72" s="49" t="str">
        <f t="shared" si="6"/>
        <v>Research and development services</v>
      </c>
      <c r="B72" s="44">
        <f t="shared" si="7"/>
        <v>-36.094612899864543</v>
      </c>
      <c r="C72" s="44">
        <f t="shared" si="7"/>
        <v>54.165987281917495</v>
      </c>
      <c r="D72" s="44">
        <f t="shared" si="7"/>
        <v>-20.719196192490745</v>
      </c>
      <c r="E72" s="44">
        <f t="shared" si="7"/>
        <v>35.765741728922087</v>
      </c>
      <c r="F72" s="44">
        <f t="shared" si="8"/>
        <v>6.0435552776909454</v>
      </c>
    </row>
    <row r="73" spans="1:6" x14ac:dyDescent="0.3">
      <c r="A73" s="12" t="str">
        <f t="shared" si="6"/>
        <v>Air and sea transport services</v>
      </c>
      <c r="B73" s="44">
        <f t="shared" si="7"/>
        <v>24.190964434476129</v>
      </c>
      <c r="C73" s="44">
        <f t="shared" si="7"/>
        <v>28.805469556243551</v>
      </c>
      <c r="D73" s="44">
        <f t="shared" si="7"/>
        <v>-31.647471206810213</v>
      </c>
      <c r="E73" s="44">
        <f t="shared" si="7"/>
        <v>-4</v>
      </c>
      <c r="F73" s="44">
        <f t="shared" si="8"/>
        <v>4.9663569368792055</v>
      </c>
    </row>
    <row r="74" spans="1:6" x14ac:dyDescent="0.3">
      <c r="A74" s="13" t="str">
        <f t="shared" si="6"/>
        <v>Computer services</v>
      </c>
      <c r="B74" s="44">
        <f t="shared" si="7"/>
        <v>7.3400250941028853</v>
      </c>
      <c r="C74" s="44">
        <f t="shared" si="7"/>
        <v>26.066627703097605</v>
      </c>
      <c r="D74" s="44">
        <f t="shared" si="7"/>
        <v>-1.9007881316643487</v>
      </c>
      <c r="E74" s="44">
        <f t="shared" si="7"/>
        <v>53.591682419659733</v>
      </c>
      <c r="F74" s="44">
        <f t="shared" si="8"/>
        <v>103.88958594730238</v>
      </c>
    </row>
    <row r="75" spans="1:6" x14ac:dyDescent="0.3">
      <c r="A75" s="12" t="str">
        <f t="shared" si="6"/>
        <v>Financial services</v>
      </c>
      <c r="B75" s="44">
        <f t="shared" si="7"/>
        <v>-3.2909170688898639</v>
      </c>
      <c r="C75" s="44">
        <f t="shared" si="7"/>
        <v>13.475499092558984</v>
      </c>
      <c r="D75" s="44">
        <f t="shared" si="7"/>
        <v>13.074770091963215</v>
      </c>
      <c r="E75" s="44">
        <f t="shared" si="7"/>
        <v>-0.1768033946251768</v>
      </c>
      <c r="F75" s="44">
        <f t="shared" si="8"/>
        <v>23.870118473014479</v>
      </c>
    </row>
    <row r="76" spans="1:6" x14ac:dyDescent="0.3">
      <c r="A76" s="13" t="str">
        <f t="shared" si="6"/>
        <v>Professional, technical, and related services</v>
      </c>
      <c r="B76" s="44">
        <f t="shared" si="7"/>
        <v>-40.571262022733897</v>
      </c>
      <c r="C76" s="44">
        <f t="shared" si="7"/>
        <v>-2.1579205492888671</v>
      </c>
      <c r="D76" s="44">
        <f t="shared" si="7"/>
        <v>17.844611528822053</v>
      </c>
      <c r="E76" s="44">
        <f t="shared" si="7"/>
        <v>-17.609527860484899</v>
      </c>
      <c r="F76" s="44">
        <f t="shared" si="8"/>
        <v>-43.544156222675603</v>
      </c>
    </row>
    <row r="77" spans="1:6" x14ac:dyDescent="0.3">
      <c r="A77" s="12" t="str">
        <f t="shared" si="6"/>
        <v>Audiovisual services</v>
      </c>
      <c r="B77" s="44">
        <f t="shared" si="7"/>
        <v>-20</v>
      </c>
      <c r="C77" s="44">
        <f t="shared" si="7"/>
        <v>-17.274678111587981</v>
      </c>
      <c r="D77" s="44">
        <f t="shared" si="7"/>
        <v>3.8910505836575875</v>
      </c>
      <c r="E77" s="44">
        <f t="shared" si="7"/>
        <v>8.7390761548064919</v>
      </c>
      <c r="F77" s="44">
        <f t="shared" si="8"/>
        <v>-25.236051502145923</v>
      </c>
    </row>
    <row r="78" spans="1:6" x14ac:dyDescent="0.3">
      <c r="A78" s="13" t="str">
        <f t="shared" si="6"/>
        <v>Insurance services</v>
      </c>
      <c r="B78" s="44">
        <f t="shared" si="7"/>
        <v>16.913319238900634</v>
      </c>
      <c r="C78" s="44">
        <f t="shared" si="7"/>
        <v>-10.669077757685352</v>
      </c>
      <c r="D78" s="44">
        <f t="shared" si="7"/>
        <v>6.4777327935222671</v>
      </c>
      <c r="E78" s="44">
        <f t="shared" si="7"/>
        <v>-10.646387832699618</v>
      </c>
      <c r="F78" s="44">
        <f t="shared" si="8"/>
        <v>-0.63424947145877375</v>
      </c>
    </row>
    <row r="79" spans="1:6" x14ac:dyDescent="0.3">
      <c r="A79" s="12" t="str">
        <f t="shared" si="6"/>
        <v>Maintenance and repair services</v>
      </c>
      <c r="B79" s="44">
        <f t="shared" si="7"/>
        <v>23.783783783783786</v>
      </c>
      <c r="C79" s="44">
        <f t="shared" si="7"/>
        <v>6.5502183406113534</v>
      </c>
      <c r="D79" s="44">
        <f t="shared" si="7"/>
        <v>-12.704918032786885</v>
      </c>
      <c r="E79" s="44">
        <f t="shared" si="7"/>
        <v>33.333333333333329</v>
      </c>
      <c r="F79" s="44">
        <f t="shared" si="8"/>
        <v>53.513513513513509</v>
      </c>
    </row>
    <row r="80" spans="1:6" x14ac:dyDescent="0.3">
      <c r="A80" s="13" t="str">
        <f t="shared" si="6"/>
        <v>Telecommunications and information services</v>
      </c>
      <c r="B80" s="44">
        <f t="shared" si="7"/>
        <v>344.71544715447158</v>
      </c>
      <c r="C80" s="44">
        <f t="shared" si="7"/>
        <v>-46.252285191956119</v>
      </c>
      <c r="D80" s="44">
        <f t="shared" si="7"/>
        <v>-38.435374149659864</v>
      </c>
      <c r="E80" s="44">
        <f t="shared" si="7"/>
        <v>-40.331491712707184</v>
      </c>
      <c r="F80" s="44">
        <f t="shared" si="8"/>
        <v>-12.195121951219512</v>
      </c>
    </row>
    <row r="81" spans="1:11" x14ac:dyDescent="0.3">
      <c r="A81" s="12" t="str">
        <f t="shared" si="6"/>
        <v>Construction</v>
      </c>
      <c r="B81" s="44" t="str">
        <f t="shared" si="7"/>
        <v>n.c.</v>
      </c>
      <c r="C81" s="44" t="str">
        <f t="shared" si="7"/>
        <v>n.c.</v>
      </c>
      <c r="D81" s="44" t="str">
        <f t="shared" si="7"/>
        <v>n.c.</v>
      </c>
      <c r="E81" s="44">
        <f t="shared" si="7"/>
        <v>0</v>
      </c>
      <c r="F81" s="44" t="str">
        <f t="shared" si="8"/>
        <v>n.c.</v>
      </c>
    </row>
    <row r="82" spans="1:11" x14ac:dyDescent="0.3">
      <c r="A82" s="13" t="str">
        <f t="shared" si="6"/>
        <v>All other services</v>
      </c>
      <c r="B82" s="44" t="str">
        <f t="shared" si="7"/>
        <v>n.c.</v>
      </c>
      <c r="C82" s="44" t="str">
        <f t="shared" si="7"/>
        <v>n.c.</v>
      </c>
      <c r="D82" s="44" t="str">
        <f t="shared" si="7"/>
        <v>n.c.</v>
      </c>
      <c r="E82" s="44">
        <f t="shared" si="7"/>
        <v>18.595041322314049</v>
      </c>
      <c r="F82" s="44" t="str">
        <f t="shared" si="8"/>
        <v>n.c.</v>
      </c>
    </row>
    <row r="83" spans="1:11" x14ac:dyDescent="0.3">
      <c r="A83" s="41" t="str">
        <f t="shared" si="6"/>
        <v>Total</v>
      </c>
      <c r="B83" s="44">
        <f t="shared" si="7"/>
        <v>-25.895162544719241</v>
      </c>
      <c r="C83" s="44">
        <f t="shared" si="7"/>
        <v>57.239410604088825</v>
      </c>
      <c r="D83" s="44">
        <f t="shared" si="7"/>
        <v>-13.132742417770181</v>
      </c>
      <c r="E83" s="44">
        <f t="shared" si="7"/>
        <v>15.339459692042906</v>
      </c>
      <c r="F83" s="44">
        <f t="shared" si="8"/>
        <v>16.74599471146368</v>
      </c>
    </row>
    <row r="84" spans="1:11" x14ac:dyDescent="0.3">
      <c r="A84" s="27" t="s">
        <v>149</v>
      </c>
      <c r="B84" s="50"/>
      <c r="C84" s="50"/>
      <c r="D84" s="50"/>
      <c r="E84" s="50"/>
      <c r="F84" s="50"/>
    </row>
    <row r="85" spans="1:11" x14ac:dyDescent="0.3">
      <c r="A85" t="s">
        <v>221</v>
      </c>
    </row>
    <row r="88" spans="1:11" x14ac:dyDescent="0.3">
      <c r="A88" s="15" t="s">
        <v>225</v>
      </c>
      <c r="B88" s="14"/>
      <c r="C88" s="14"/>
      <c r="D88" s="14"/>
      <c r="E88" s="14"/>
      <c r="F88" s="14"/>
      <c r="G88" s="14"/>
      <c r="H88" s="14"/>
      <c r="I88" s="14"/>
      <c r="J88" s="14"/>
      <c r="K88" s="14"/>
    </row>
    <row r="90" spans="1:11" ht="18" thickBot="1" x14ac:dyDescent="0.4">
      <c r="A90" s="25" t="s">
        <v>226</v>
      </c>
    </row>
    <row r="91" spans="1:11" ht="15" thickTop="1" x14ac:dyDescent="0.3">
      <c r="A91" t="s">
        <v>168</v>
      </c>
    </row>
    <row r="92" spans="1:11" x14ac:dyDescent="0.3">
      <c r="A92" s="21" t="s">
        <v>128</v>
      </c>
      <c r="B92" s="22" t="s">
        <v>89</v>
      </c>
      <c r="C92" s="22" t="s">
        <v>90</v>
      </c>
      <c r="D92" s="22" t="s">
        <v>91</v>
      </c>
      <c r="E92" s="23" t="s">
        <v>92</v>
      </c>
      <c r="F92" s="23" t="s">
        <v>129</v>
      </c>
    </row>
    <row r="93" spans="1:11" x14ac:dyDescent="0.3">
      <c r="A93" s="12" t="s">
        <v>130</v>
      </c>
      <c r="B93" s="12">
        <v>3005</v>
      </c>
      <c r="C93" s="12">
        <v>1181</v>
      </c>
      <c r="D93" s="12">
        <v>3205</v>
      </c>
      <c r="E93" s="12">
        <v>7154</v>
      </c>
      <c r="F93" s="19">
        <v>8280</v>
      </c>
    </row>
    <row r="94" spans="1:11" x14ac:dyDescent="0.3">
      <c r="A94" s="33" t="s">
        <v>131</v>
      </c>
      <c r="B94" s="13">
        <v>4153</v>
      </c>
      <c r="C94" s="13">
        <v>4498</v>
      </c>
      <c r="D94" s="13">
        <v>5096</v>
      </c>
      <c r="E94" s="13">
        <v>6036</v>
      </c>
      <c r="F94" s="20">
        <v>7309</v>
      </c>
    </row>
    <row r="95" spans="1:11" x14ac:dyDescent="0.3">
      <c r="A95" s="12" t="s">
        <v>52</v>
      </c>
      <c r="B95" s="12">
        <v>5795</v>
      </c>
      <c r="C95" s="12">
        <v>5717</v>
      </c>
      <c r="D95" s="12">
        <v>5909</v>
      </c>
      <c r="E95" s="12">
        <v>6044</v>
      </c>
      <c r="F95" s="19">
        <v>7168</v>
      </c>
    </row>
    <row r="96" spans="1:11" x14ac:dyDescent="0.3">
      <c r="A96" s="33" t="s">
        <v>162</v>
      </c>
      <c r="B96" s="49">
        <v>5039</v>
      </c>
      <c r="C96" s="49">
        <v>5271</v>
      </c>
      <c r="D96" s="49">
        <v>5230</v>
      </c>
      <c r="E96" s="49">
        <v>5670</v>
      </c>
      <c r="F96" s="49">
        <v>6249</v>
      </c>
    </row>
    <row r="97" spans="1:6" x14ac:dyDescent="0.3">
      <c r="A97" s="12" t="s">
        <v>161</v>
      </c>
      <c r="B97" s="12">
        <v>7128</v>
      </c>
      <c r="C97" s="12">
        <v>7516</v>
      </c>
      <c r="D97" s="12">
        <v>7512</v>
      </c>
      <c r="E97" s="12">
        <v>7213</v>
      </c>
      <c r="F97" s="19">
        <v>5804</v>
      </c>
    </row>
    <row r="98" spans="1:6" x14ac:dyDescent="0.3">
      <c r="A98" s="33" t="s">
        <v>55</v>
      </c>
      <c r="B98" s="49">
        <v>4157</v>
      </c>
      <c r="C98" s="49">
        <v>4497</v>
      </c>
      <c r="D98" s="49">
        <v>4824</v>
      </c>
      <c r="E98" s="49">
        <v>4736</v>
      </c>
      <c r="F98" s="49">
        <v>4516</v>
      </c>
    </row>
    <row r="99" spans="1:6" x14ac:dyDescent="0.3">
      <c r="A99" s="12" t="s">
        <v>58</v>
      </c>
      <c r="B99" s="12">
        <v>3790</v>
      </c>
      <c r="C99" s="12">
        <v>3778</v>
      </c>
      <c r="D99" s="12">
        <v>3340</v>
      </c>
      <c r="E99" s="12">
        <v>2967</v>
      </c>
      <c r="F99" s="19">
        <v>2795</v>
      </c>
    </row>
    <row r="100" spans="1:6" x14ac:dyDescent="0.3">
      <c r="A100" s="33" t="s">
        <v>153</v>
      </c>
      <c r="B100" s="49">
        <v>990</v>
      </c>
      <c r="C100" s="49">
        <v>826</v>
      </c>
      <c r="D100" s="49">
        <v>1205</v>
      </c>
      <c r="E100" s="49">
        <v>1285</v>
      </c>
      <c r="F100" s="49">
        <v>1629</v>
      </c>
    </row>
    <row r="101" spans="1:6" x14ac:dyDescent="0.3">
      <c r="A101" s="12" t="s">
        <v>154</v>
      </c>
      <c r="B101" s="12">
        <v>557</v>
      </c>
      <c r="C101" s="12">
        <v>503</v>
      </c>
      <c r="D101" s="12">
        <v>658</v>
      </c>
      <c r="E101" s="12">
        <v>966</v>
      </c>
      <c r="F101" s="19">
        <v>958</v>
      </c>
    </row>
    <row r="102" spans="1:6" x14ac:dyDescent="0.3">
      <c r="A102" s="33" t="s">
        <v>134</v>
      </c>
      <c r="B102" s="49">
        <v>777</v>
      </c>
      <c r="C102" s="49">
        <v>712</v>
      </c>
      <c r="D102" s="49">
        <v>653</v>
      </c>
      <c r="E102" s="49">
        <v>726</v>
      </c>
      <c r="F102" s="49">
        <v>662</v>
      </c>
    </row>
    <row r="103" spans="1:6" x14ac:dyDescent="0.3">
      <c r="A103" s="12" t="s">
        <v>137</v>
      </c>
      <c r="B103" s="61" t="s">
        <v>169</v>
      </c>
      <c r="C103" s="61" t="s">
        <v>169</v>
      </c>
      <c r="D103" s="61" t="s">
        <v>169</v>
      </c>
      <c r="E103" s="61" t="s">
        <v>169</v>
      </c>
      <c r="F103" s="61" t="s">
        <v>169</v>
      </c>
    </row>
    <row r="104" spans="1:6" x14ac:dyDescent="0.3">
      <c r="A104" s="33" t="s">
        <v>138</v>
      </c>
      <c r="B104" s="59" t="s">
        <v>169</v>
      </c>
      <c r="C104" s="59" t="s">
        <v>169</v>
      </c>
      <c r="D104" s="59" t="s">
        <v>169</v>
      </c>
      <c r="E104" s="59" t="s">
        <v>169</v>
      </c>
      <c r="F104" s="59" t="s">
        <v>169</v>
      </c>
    </row>
    <row r="105" spans="1:6" x14ac:dyDescent="0.3">
      <c r="A105" s="42" t="s">
        <v>77</v>
      </c>
      <c r="B105" s="24">
        <v>39092</v>
      </c>
      <c r="C105" s="24">
        <v>38359</v>
      </c>
      <c r="D105" s="24">
        <v>41288</v>
      </c>
      <c r="E105" s="24">
        <v>46545</v>
      </c>
      <c r="F105" s="24">
        <v>49377</v>
      </c>
    </row>
    <row r="106" spans="1:6" x14ac:dyDescent="0.3">
      <c r="A106" s="27" t="s">
        <v>149</v>
      </c>
      <c r="B106" s="28"/>
      <c r="C106" s="28"/>
      <c r="D106" s="28"/>
      <c r="E106" s="28"/>
      <c r="F106" s="28"/>
    </row>
    <row r="107" spans="1:6" x14ac:dyDescent="0.3">
      <c r="A107" t="s">
        <v>227</v>
      </c>
    </row>
    <row r="110" spans="1:6" ht="18" thickBot="1" x14ac:dyDescent="0.4">
      <c r="A110" s="25" t="s">
        <v>228</v>
      </c>
    </row>
    <row r="111" spans="1:6" ht="15" thickTop="1" x14ac:dyDescent="0.3">
      <c r="A111" t="s">
        <v>172</v>
      </c>
    </row>
    <row r="112" spans="1:6" x14ac:dyDescent="0.3">
      <c r="A112" s="21" t="s">
        <v>128</v>
      </c>
      <c r="B112" s="22" t="s">
        <v>89</v>
      </c>
      <c r="C112" s="22" t="s">
        <v>90</v>
      </c>
      <c r="D112" s="22" t="s">
        <v>91</v>
      </c>
      <c r="E112" s="23" t="s">
        <v>92</v>
      </c>
      <c r="F112" s="23" t="s">
        <v>129</v>
      </c>
    </row>
    <row r="113" spans="1:6" x14ac:dyDescent="0.3">
      <c r="A113" s="12" t="str">
        <f t="shared" ref="A113:A125" si="9">A93</f>
        <v>Travel and passenger fares</v>
      </c>
      <c r="B113" s="43">
        <f t="shared" ref="B113:F125" si="10">IFERROR(B93/B$105*100, "n.c.")</f>
        <v>7.6869947815409807</v>
      </c>
      <c r="C113" s="43">
        <f t="shared" si="10"/>
        <v>3.078808102401001</v>
      </c>
      <c r="D113" s="43">
        <f t="shared" si="10"/>
        <v>7.7625460182135244</v>
      </c>
      <c r="E113" s="43">
        <f t="shared" si="10"/>
        <v>15.370071973359115</v>
      </c>
      <c r="F113" s="43">
        <f t="shared" si="10"/>
        <v>16.76894100492132</v>
      </c>
    </row>
    <row r="114" spans="1:6" x14ac:dyDescent="0.3">
      <c r="A114" s="49" t="str">
        <f t="shared" si="9"/>
        <v>Professional, technical, and related services</v>
      </c>
      <c r="B114" s="44">
        <f t="shared" si="10"/>
        <v>10.623657014222859</v>
      </c>
      <c r="C114" s="44">
        <f t="shared" si="10"/>
        <v>11.726061680440052</v>
      </c>
      <c r="D114" s="44">
        <f t="shared" si="10"/>
        <v>12.342569269521411</v>
      </c>
      <c r="E114" s="44">
        <f t="shared" si="10"/>
        <v>12.968095391556558</v>
      </c>
      <c r="F114" s="44">
        <f t="shared" si="10"/>
        <v>14.802438382242745</v>
      </c>
    </row>
    <row r="115" spans="1:6" x14ac:dyDescent="0.3">
      <c r="A115" s="12" t="str">
        <f t="shared" si="9"/>
        <v>Computer services</v>
      </c>
      <c r="B115" s="43">
        <f t="shared" si="10"/>
        <v>14.824004911490842</v>
      </c>
      <c r="C115" s="43">
        <f t="shared" si="10"/>
        <v>14.903933887744728</v>
      </c>
      <c r="D115" s="43">
        <f t="shared" si="10"/>
        <v>14.311664406122846</v>
      </c>
      <c r="E115" s="43">
        <f t="shared" si="10"/>
        <v>12.985283059404876</v>
      </c>
      <c r="F115" s="43">
        <f t="shared" si="10"/>
        <v>14.516880328898068</v>
      </c>
    </row>
    <row r="116" spans="1:6" x14ac:dyDescent="0.3">
      <c r="A116" s="13" t="str">
        <f t="shared" si="9"/>
        <v>Financial services</v>
      </c>
      <c r="B116" s="44">
        <f t="shared" si="10"/>
        <v>12.890105392407653</v>
      </c>
      <c r="C116" s="44">
        <f t="shared" si="10"/>
        <v>13.74123413019109</v>
      </c>
      <c r="D116" s="44">
        <f t="shared" si="10"/>
        <v>12.667118775431119</v>
      </c>
      <c r="E116" s="44">
        <f t="shared" si="10"/>
        <v>12.181759587495971</v>
      </c>
      <c r="F116" s="44">
        <f t="shared" si="10"/>
        <v>12.655689896105473</v>
      </c>
    </row>
    <row r="117" spans="1:6" x14ac:dyDescent="0.3">
      <c r="A117" s="12" t="str">
        <f t="shared" si="9"/>
        <v>Research and development services</v>
      </c>
      <c r="B117" s="43">
        <f t="shared" si="10"/>
        <v>18.233909751355775</v>
      </c>
      <c r="C117" s="43">
        <f t="shared" si="10"/>
        <v>19.59383716989494</v>
      </c>
      <c r="D117" s="43">
        <f t="shared" si="10"/>
        <v>18.19414842084867</v>
      </c>
      <c r="E117" s="43">
        <f t="shared" si="10"/>
        <v>15.496831023740466</v>
      </c>
      <c r="F117" s="43">
        <f t="shared" si="10"/>
        <v>11.754460578811997</v>
      </c>
    </row>
    <row r="118" spans="1:6" x14ac:dyDescent="0.3">
      <c r="A118" s="13" t="str">
        <f t="shared" si="9"/>
        <v>Air and sea transport services</v>
      </c>
      <c r="B118" s="44">
        <f t="shared" si="10"/>
        <v>10.6338892868106</v>
      </c>
      <c r="C118" s="44">
        <f t="shared" si="10"/>
        <v>11.723454730311008</v>
      </c>
      <c r="D118" s="44">
        <f t="shared" si="10"/>
        <v>11.683782212749467</v>
      </c>
      <c r="E118" s="44">
        <f t="shared" si="10"/>
        <v>10.175099366204748</v>
      </c>
      <c r="F118" s="44">
        <f t="shared" si="10"/>
        <v>9.1459586447131258</v>
      </c>
    </row>
    <row r="119" spans="1:6" x14ac:dyDescent="0.3">
      <c r="A119" s="12" t="str">
        <f t="shared" si="9"/>
        <v>Insurance services</v>
      </c>
      <c r="B119" s="43">
        <f t="shared" si="10"/>
        <v>9.6950782768852974</v>
      </c>
      <c r="C119" s="43">
        <f t="shared" si="10"/>
        <v>9.8490575875283515</v>
      </c>
      <c r="D119" s="43">
        <f t="shared" si="10"/>
        <v>8.0895175353613631</v>
      </c>
      <c r="E119" s="43">
        <f t="shared" si="10"/>
        <v>6.3744763132452462</v>
      </c>
      <c r="F119" s="43">
        <f t="shared" si="10"/>
        <v>5.660530206371388</v>
      </c>
    </row>
    <row r="120" spans="1:6" x14ac:dyDescent="0.3">
      <c r="A120" s="13" t="str">
        <f t="shared" si="9"/>
        <v>Maintenance and repair services</v>
      </c>
      <c r="B120" s="44">
        <f t="shared" si="10"/>
        <v>2.5324874654660801</v>
      </c>
      <c r="C120" s="44">
        <f t="shared" si="10"/>
        <v>2.1533408065903701</v>
      </c>
      <c r="D120" s="44">
        <f t="shared" si="10"/>
        <v>2.9185235419492348</v>
      </c>
      <c r="E120" s="44">
        <f t="shared" si="10"/>
        <v>2.7607691481362124</v>
      </c>
      <c r="F120" s="44">
        <f t="shared" si="10"/>
        <v>3.2991068716203902</v>
      </c>
    </row>
    <row r="121" spans="1:6" x14ac:dyDescent="0.3">
      <c r="A121" s="12" t="str">
        <f t="shared" si="9"/>
        <v>Telecommunications and information services</v>
      </c>
      <c r="B121" s="43">
        <f t="shared" si="10"/>
        <v>1.424843957843037</v>
      </c>
      <c r="C121" s="43">
        <f t="shared" si="10"/>
        <v>1.3112959149091477</v>
      </c>
      <c r="D121" s="43">
        <f t="shared" si="10"/>
        <v>1.5936833946909514</v>
      </c>
      <c r="E121" s="43">
        <f t="shared" si="10"/>
        <v>2.075410892684499</v>
      </c>
      <c r="F121" s="43">
        <f t="shared" si="10"/>
        <v>1.9401745752070803</v>
      </c>
    </row>
    <row r="122" spans="1:6" x14ac:dyDescent="0.3">
      <c r="A122" s="13" t="str">
        <f t="shared" si="9"/>
        <v>Audiovisual services</v>
      </c>
      <c r="B122" s="44">
        <f t="shared" si="10"/>
        <v>1.9876189501688326</v>
      </c>
      <c r="C122" s="44">
        <f t="shared" si="10"/>
        <v>1.8561484918793503</v>
      </c>
      <c r="D122" s="44">
        <f t="shared" si="10"/>
        <v>1.5815733385002906</v>
      </c>
      <c r="E122" s="44">
        <f t="shared" si="10"/>
        <v>1.5597808572349339</v>
      </c>
      <c r="F122" s="44">
        <f t="shared" si="10"/>
        <v>1.3407051866253519</v>
      </c>
    </row>
    <row r="123" spans="1:6" x14ac:dyDescent="0.3">
      <c r="A123" s="12" t="str">
        <f t="shared" si="9"/>
        <v>Construction</v>
      </c>
      <c r="B123" s="43" t="str">
        <f t="shared" si="10"/>
        <v>n.c.</v>
      </c>
      <c r="C123" s="43" t="str">
        <f t="shared" si="10"/>
        <v>n.c.</v>
      </c>
      <c r="D123" s="43" t="str">
        <f t="shared" si="10"/>
        <v>n.c.</v>
      </c>
      <c r="E123" s="43" t="str">
        <f t="shared" si="10"/>
        <v>n.c.</v>
      </c>
      <c r="F123" s="43" t="str">
        <f t="shared" si="10"/>
        <v>n.c.</v>
      </c>
    </row>
    <row r="124" spans="1:6" x14ac:dyDescent="0.3">
      <c r="A124" s="13" t="str">
        <f t="shared" si="9"/>
        <v>All other services</v>
      </c>
      <c r="B124" s="44" t="str">
        <f t="shared" si="10"/>
        <v>n.c.</v>
      </c>
      <c r="C124" s="44" t="str">
        <f t="shared" si="10"/>
        <v>n.c.</v>
      </c>
      <c r="D124" s="44" t="str">
        <f t="shared" si="10"/>
        <v>n.c.</v>
      </c>
      <c r="E124" s="44" t="str">
        <f t="shared" si="10"/>
        <v>n.c.</v>
      </c>
      <c r="F124" s="44" t="str">
        <f t="shared" si="10"/>
        <v>n.c.</v>
      </c>
    </row>
    <row r="125" spans="1:6" x14ac:dyDescent="0.3">
      <c r="A125" s="12" t="str">
        <f t="shared" si="9"/>
        <v>Total</v>
      </c>
      <c r="B125" s="43">
        <f t="shared" si="10"/>
        <v>100</v>
      </c>
      <c r="C125" s="43">
        <f t="shared" si="10"/>
        <v>100</v>
      </c>
      <c r="D125" s="43">
        <f t="shared" si="10"/>
        <v>100</v>
      </c>
      <c r="E125" s="43">
        <f t="shared" si="10"/>
        <v>100</v>
      </c>
      <c r="F125" s="43">
        <f t="shared" si="10"/>
        <v>100</v>
      </c>
    </row>
    <row r="126" spans="1:6" x14ac:dyDescent="0.3">
      <c r="A126" s="28" t="s">
        <v>149</v>
      </c>
      <c r="B126" s="50"/>
      <c r="C126" s="50"/>
      <c r="D126" s="50"/>
      <c r="E126" s="50"/>
      <c r="F126" s="50"/>
    </row>
    <row r="127" spans="1:6" x14ac:dyDescent="0.3">
      <c r="A127" t="s">
        <v>227</v>
      </c>
    </row>
    <row r="130" spans="1:6" ht="18" thickBot="1" x14ac:dyDescent="0.4">
      <c r="A130" s="25" t="s">
        <v>229</v>
      </c>
    </row>
    <row r="131" spans="1:6" ht="15" thickTop="1" x14ac:dyDescent="0.3">
      <c r="A131" t="s">
        <v>168</v>
      </c>
    </row>
    <row r="132" spans="1:6" x14ac:dyDescent="0.3">
      <c r="A132" s="21" t="s">
        <v>128</v>
      </c>
      <c r="B132" s="22" t="s">
        <v>144</v>
      </c>
      <c r="C132" s="22" t="s">
        <v>145</v>
      </c>
      <c r="D132" s="22" t="s">
        <v>146</v>
      </c>
      <c r="E132" s="22" t="s">
        <v>147</v>
      </c>
      <c r="F132" s="23" t="s">
        <v>148</v>
      </c>
    </row>
    <row r="133" spans="1:6" x14ac:dyDescent="0.3">
      <c r="A133" s="12" t="str">
        <f t="shared" ref="A133:A145" si="11">A113</f>
        <v>Travel and passenger fares</v>
      </c>
      <c r="B133" s="62">
        <f t="shared" ref="B133:E145" si="12">IFERROR(C93-B93,"n.c.")</f>
        <v>-1824</v>
      </c>
      <c r="C133" s="62">
        <f t="shared" si="12"/>
        <v>2024</v>
      </c>
      <c r="D133" s="62">
        <f t="shared" si="12"/>
        <v>3949</v>
      </c>
      <c r="E133" s="62">
        <f t="shared" si="12"/>
        <v>1126</v>
      </c>
      <c r="F133" s="67">
        <f t="shared" ref="F133:F145" si="13">IFERROR(F93-B93,"n.c.")</f>
        <v>5275</v>
      </c>
    </row>
    <row r="134" spans="1:6" x14ac:dyDescent="0.3">
      <c r="A134" s="49" t="str">
        <f t="shared" si="11"/>
        <v>Professional, technical, and related services</v>
      </c>
      <c r="B134" s="62">
        <f t="shared" si="12"/>
        <v>345</v>
      </c>
      <c r="C134" s="62">
        <f t="shared" si="12"/>
        <v>598</v>
      </c>
      <c r="D134" s="62">
        <f t="shared" si="12"/>
        <v>940</v>
      </c>
      <c r="E134" s="62">
        <f t="shared" si="12"/>
        <v>1273</v>
      </c>
      <c r="F134" s="67">
        <f t="shared" si="13"/>
        <v>3156</v>
      </c>
    </row>
    <row r="135" spans="1:6" x14ac:dyDescent="0.3">
      <c r="A135" s="12" t="str">
        <f t="shared" si="11"/>
        <v>Computer services</v>
      </c>
      <c r="B135" s="62">
        <f t="shared" si="12"/>
        <v>-78</v>
      </c>
      <c r="C135" s="62">
        <f t="shared" si="12"/>
        <v>192</v>
      </c>
      <c r="D135" s="62">
        <f t="shared" si="12"/>
        <v>135</v>
      </c>
      <c r="E135" s="62">
        <f t="shared" si="12"/>
        <v>1124</v>
      </c>
      <c r="F135" s="67">
        <f t="shared" si="13"/>
        <v>1373</v>
      </c>
    </row>
    <row r="136" spans="1:6" x14ac:dyDescent="0.3">
      <c r="A136" s="13" t="str">
        <f t="shared" si="11"/>
        <v>Financial services</v>
      </c>
      <c r="B136" s="62">
        <f t="shared" si="12"/>
        <v>232</v>
      </c>
      <c r="C136" s="62">
        <f t="shared" si="12"/>
        <v>-41</v>
      </c>
      <c r="D136" s="62">
        <f t="shared" si="12"/>
        <v>440</v>
      </c>
      <c r="E136" s="62">
        <f t="shared" si="12"/>
        <v>579</v>
      </c>
      <c r="F136" s="67">
        <f t="shared" si="13"/>
        <v>1210</v>
      </c>
    </row>
    <row r="137" spans="1:6" x14ac:dyDescent="0.3">
      <c r="A137" s="12" t="str">
        <f t="shared" si="11"/>
        <v>Research and development services</v>
      </c>
      <c r="B137" s="62">
        <f t="shared" si="12"/>
        <v>388</v>
      </c>
      <c r="C137" s="62">
        <f t="shared" si="12"/>
        <v>-4</v>
      </c>
      <c r="D137" s="62">
        <f t="shared" si="12"/>
        <v>-299</v>
      </c>
      <c r="E137" s="62">
        <f t="shared" si="12"/>
        <v>-1409</v>
      </c>
      <c r="F137" s="67">
        <f t="shared" si="13"/>
        <v>-1324</v>
      </c>
    </row>
    <row r="138" spans="1:6" x14ac:dyDescent="0.3">
      <c r="A138" s="13" t="str">
        <f t="shared" si="11"/>
        <v>Air and sea transport services</v>
      </c>
      <c r="B138" s="62">
        <f t="shared" si="12"/>
        <v>340</v>
      </c>
      <c r="C138" s="62">
        <f t="shared" si="12"/>
        <v>327</v>
      </c>
      <c r="D138" s="62">
        <f t="shared" si="12"/>
        <v>-88</v>
      </c>
      <c r="E138" s="62">
        <f t="shared" si="12"/>
        <v>-220</v>
      </c>
      <c r="F138" s="67">
        <f t="shared" si="13"/>
        <v>359</v>
      </c>
    </row>
    <row r="139" spans="1:6" x14ac:dyDescent="0.3">
      <c r="A139" s="12" t="str">
        <f t="shared" si="11"/>
        <v>Insurance services</v>
      </c>
      <c r="B139" s="62">
        <f t="shared" si="12"/>
        <v>-12</v>
      </c>
      <c r="C139" s="62">
        <f t="shared" si="12"/>
        <v>-438</v>
      </c>
      <c r="D139" s="62">
        <f t="shared" si="12"/>
        <v>-373</v>
      </c>
      <c r="E139" s="62">
        <f t="shared" si="12"/>
        <v>-172</v>
      </c>
      <c r="F139" s="67">
        <f t="shared" si="13"/>
        <v>-995</v>
      </c>
    </row>
    <row r="140" spans="1:6" x14ac:dyDescent="0.3">
      <c r="A140" s="13" t="str">
        <f t="shared" si="11"/>
        <v>Maintenance and repair services</v>
      </c>
      <c r="B140" s="62">
        <f t="shared" si="12"/>
        <v>-164</v>
      </c>
      <c r="C140" s="62">
        <f t="shared" si="12"/>
        <v>379</v>
      </c>
      <c r="D140" s="62">
        <f t="shared" si="12"/>
        <v>80</v>
      </c>
      <c r="E140" s="62">
        <f t="shared" si="12"/>
        <v>344</v>
      </c>
      <c r="F140" s="67">
        <f t="shared" si="13"/>
        <v>639</v>
      </c>
    </row>
    <row r="141" spans="1:6" x14ac:dyDescent="0.3">
      <c r="A141" s="12" t="str">
        <f t="shared" si="11"/>
        <v>Telecommunications and information services</v>
      </c>
      <c r="B141" s="62">
        <f t="shared" si="12"/>
        <v>-54</v>
      </c>
      <c r="C141" s="62">
        <f t="shared" si="12"/>
        <v>155</v>
      </c>
      <c r="D141" s="62">
        <f t="shared" si="12"/>
        <v>308</v>
      </c>
      <c r="E141" s="62">
        <f t="shared" si="12"/>
        <v>-8</v>
      </c>
      <c r="F141" s="67">
        <f t="shared" si="13"/>
        <v>401</v>
      </c>
    </row>
    <row r="142" spans="1:6" x14ac:dyDescent="0.3">
      <c r="A142" s="13" t="str">
        <f t="shared" si="11"/>
        <v>Audiovisual services</v>
      </c>
      <c r="B142" s="62">
        <f t="shared" si="12"/>
        <v>-65</v>
      </c>
      <c r="C142" s="62">
        <f t="shared" si="12"/>
        <v>-59</v>
      </c>
      <c r="D142" s="62">
        <f t="shared" si="12"/>
        <v>73</v>
      </c>
      <c r="E142" s="62">
        <f t="shared" si="12"/>
        <v>-64</v>
      </c>
      <c r="F142" s="67">
        <f t="shared" si="13"/>
        <v>-115</v>
      </c>
    </row>
    <row r="143" spans="1:6" x14ac:dyDescent="0.3">
      <c r="A143" s="12" t="str">
        <f t="shared" si="11"/>
        <v>Construction</v>
      </c>
      <c r="B143" s="62" t="str">
        <f t="shared" si="12"/>
        <v>n.c.</v>
      </c>
      <c r="C143" s="62" t="str">
        <f t="shared" si="12"/>
        <v>n.c.</v>
      </c>
      <c r="D143" s="62" t="str">
        <f t="shared" si="12"/>
        <v>n.c.</v>
      </c>
      <c r="E143" s="62" t="str">
        <f t="shared" si="12"/>
        <v>n.c.</v>
      </c>
      <c r="F143" s="67" t="str">
        <f t="shared" si="13"/>
        <v>n.c.</v>
      </c>
    </row>
    <row r="144" spans="1:6" x14ac:dyDescent="0.3">
      <c r="A144" s="13" t="str">
        <f t="shared" si="11"/>
        <v>All other services</v>
      </c>
      <c r="B144" s="62" t="str">
        <f t="shared" si="12"/>
        <v>n.c.</v>
      </c>
      <c r="C144" s="62" t="str">
        <f t="shared" si="12"/>
        <v>n.c.</v>
      </c>
      <c r="D144" s="62" t="str">
        <f t="shared" si="12"/>
        <v>n.c.</v>
      </c>
      <c r="E144" s="62" t="str">
        <f t="shared" si="12"/>
        <v>n.c.</v>
      </c>
      <c r="F144" s="67" t="str">
        <f t="shared" si="13"/>
        <v>n.c.</v>
      </c>
    </row>
    <row r="145" spans="1:6" x14ac:dyDescent="0.3">
      <c r="A145" s="41" t="str">
        <f t="shared" si="11"/>
        <v>Total</v>
      </c>
      <c r="B145" s="62">
        <f t="shared" si="12"/>
        <v>-733</v>
      </c>
      <c r="C145" s="62">
        <f t="shared" si="12"/>
        <v>2929</v>
      </c>
      <c r="D145" s="62">
        <f t="shared" si="12"/>
        <v>5257</v>
      </c>
      <c r="E145" s="62">
        <f t="shared" si="12"/>
        <v>2832</v>
      </c>
      <c r="F145" s="67">
        <f t="shared" si="13"/>
        <v>10285</v>
      </c>
    </row>
    <row r="146" spans="1:6" x14ac:dyDescent="0.3">
      <c r="A146" s="27" t="s">
        <v>149</v>
      </c>
      <c r="B146" s="28"/>
      <c r="C146" s="28"/>
      <c r="D146" s="28"/>
      <c r="E146" s="28"/>
      <c r="F146" s="28"/>
    </row>
    <row r="147" spans="1:6" x14ac:dyDescent="0.3">
      <c r="A147" t="s">
        <v>227</v>
      </c>
    </row>
    <row r="150" spans="1:6" ht="18" thickBot="1" x14ac:dyDescent="0.4">
      <c r="A150" s="25" t="s">
        <v>230</v>
      </c>
    </row>
    <row r="151" spans="1:6" ht="15" thickTop="1" x14ac:dyDescent="0.3">
      <c r="A151" t="s">
        <v>172</v>
      </c>
    </row>
    <row r="152" spans="1:6" x14ac:dyDescent="0.3">
      <c r="A152" s="21" t="s">
        <v>128</v>
      </c>
      <c r="B152" s="22" t="s">
        <v>144</v>
      </c>
      <c r="C152" s="22" t="s">
        <v>145</v>
      </c>
      <c r="D152" s="22" t="s">
        <v>146</v>
      </c>
      <c r="E152" s="22" t="s">
        <v>147</v>
      </c>
      <c r="F152" s="23" t="s">
        <v>148</v>
      </c>
    </row>
    <row r="153" spans="1:6" x14ac:dyDescent="0.3">
      <c r="A153" s="12" t="str">
        <f>A133</f>
        <v>Travel and passenger fares</v>
      </c>
      <c r="B153" s="44">
        <f t="shared" ref="B153:E165" si="14">IFERROR((C93-B93)/B93*100,"n.c.")</f>
        <v>-60.698835274542432</v>
      </c>
      <c r="C153" s="44">
        <f t="shared" si="14"/>
        <v>171.38018628281117</v>
      </c>
      <c r="D153" s="44">
        <f t="shared" si="14"/>
        <v>123.21372854914196</v>
      </c>
      <c r="E153" s="44">
        <f t="shared" si="14"/>
        <v>15.739446463516913</v>
      </c>
      <c r="F153" s="44">
        <f t="shared" ref="F153:F165" si="15">IFERROR((F93-B93)/B93*100,"n.c.")</f>
        <v>175.54076539101499</v>
      </c>
    </row>
    <row r="154" spans="1:6" x14ac:dyDescent="0.3">
      <c r="A154" s="49" t="str">
        <f t="shared" ref="A154:A165" si="16">A134</f>
        <v>Professional, technical, and related services</v>
      </c>
      <c r="B154" s="44">
        <f t="shared" si="14"/>
        <v>8.3072477726944367</v>
      </c>
      <c r="C154" s="44">
        <f t="shared" si="14"/>
        <v>13.294797687861271</v>
      </c>
      <c r="D154" s="44">
        <f t="shared" si="14"/>
        <v>18.445839874411302</v>
      </c>
      <c r="E154" s="44">
        <f t="shared" si="14"/>
        <v>21.090125911199468</v>
      </c>
      <c r="F154" s="44">
        <f t="shared" si="15"/>
        <v>75.993257885865646</v>
      </c>
    </row>
    <row r="155" spans="1:6" x14ac:dyDescent="0.3">
      <c r="A155" s="12" t="str">
        <f t="shared" si="16"/>
        <v>Computer services</v>
      </c>
      <c r="B155" s="44">
        <f t="shared" si="14"/>
        <v>-1.3459879206212251</v>
      </c>
      <c r="C155" s="44">
        <f t="shared" si="14"/>
        <v>3.3584047577400735</v>
      </c>
      <c r="D155" s="44">
        <f t="shared" si="14"/>
        <v>2.2846505330851246</v>
      </c>
      <c r="E155" s="44">
        <f t="shared" si="14"/>
        <v>18.596955658504303</v>
      </c>
      <c r="F155" s="44">
        <f t="shared" si="15"/>
        <v>23.692838654012078</v>
      </c>
    </row>
    <row r="156" spans="1:6" x14ac:dyDescent="0.3">
      <c r="A156" s="13" t="str">
        <f t="shared" si="16"/>
        <v>Financial services</v>
      </c>
      <c r="B156" s="44">
        <f t="shared" si="14"/>
        <v>4.6040881127207776</v>
      </c>
      <c r="C156" s="44">
        <f t="shared" si="14"/>
        <v>-0.77784101688484153</v>
      </c>
      <c r="D156" s="44">
        <f t="shared" si="14"/>
        <v>8.413001912045889</v>
      </c>
      <c r="E156" s="44">
        <f t="shared" si="14"/>
        <v>10.211640211640212</v>
      </c>
      <c r="F156" s="44">
        <f t="shared" si="15"/>
        <v>24.012700932724748</v>
      </c>
    </row>
    <row r="157" spans="1:6" x14ac:dyDescent="0.3">
      <c r="A157" s="12" t="str">
        <f t="shared" si="16"/>
        <v>Research and development services</v>
      </c>
      <c r="B157" s="44">
        <f t="shared" si="14"/>
        <v>5.4433221099887765</v>
      </c>
      <c r="C157" s="44">
        <f t="shared" si="14"/>
        <v>-5.3219797764768491E-2</v>
      </c>
      <c r="D157" s="44">
        <f t="shared" si="14"/>
        <v>-3.9802981895633653</v>
      </c>
      <c r="E157" s="44">
        <f t="shared" si="14"/>
        <v>-19.534174407320116</v>
      </c>
      <c r="F157" s="44">
        <f t="shared" si="15"/>
        <v>-18.574635241301905</v>
      </c>
    </row>
    <row r="158" spans="1:6" x14ac:dyDescent="0.3">
      <c r="A158" s="13" t="str">
        <f t="shared" si="16"/>
        <v>Air and sea transport services</v>
      </c>
      <c r="B158" s="44">
        <f t="shared" si="14"/>
        <v>8.1789752225162378</v>
      </c>
      <c r="C158" s="44">
        <f t="shared" si="14"/>
        <v>7.2715143428952631</v>
      </c>
      <c r="D158" s="44">
        <f t="shared" si="14"/>
        <v>-1.8242122719734661</v>
      </c>
      <c r="E158" s="44">
        <f t="shared" si="14"/>
        <v>-4.6452702702702702</v>
      </c>
      <c r="F158" s="44">
        <f t="shared" si="15"/>
        <v>8.636035602598028</v>
      </c>
    </row>
    <row r="159" spans="1:6" x14ac:dyDescent="0.3">
      <c r="A159" s="12" t="str">
        <f t="shared" si="16"/>
        <v>Insurance services</v>
      </c>
      <c r="B159" s="44">
        <f t="shared" si="14"/>
        <v>-0.31662269129287596</v>
      </c>
      <c r="C159" s="44">
        <f t="shared" si="14"/>
        <v>-11.593435680254101</v>
      </c>
      <c r="D159" s="44">
        <f t="shared" si="14"/>
        <v>-11.167664670658683</v>
      </c>
      <c r="E159" s="44">
        <f t="shared" si="14"/>
        <v>-5.7971014492753623</v>
      </c>
      <c r="F159" s="44">
        <f t="shared" si="15"/>
        <v>-26.253298153034301</v>
      </c>
    </row>
    <row r="160" spans="1:6" x14ac:dyDescent="0.3">
      <c r="A160" s="13" t="str">
        <f t="shared" si="16"/>
        <v>Maintenance and repair services</v>
      </c>
      <c r="B160" s="44">
        <f t="shared" si="14"/>
        <v>-16.565656565656568</v>
      </c>
      <c r="C160" s="44">
        <f t="shared" si="14"/>
        <v>45.883777239709445</v>
      </c>
      <c r="D160" s="44">
        <f t="shared" si="14"/>
        <v>6.6390041493775938</v>
      </c>
      <c r="E160" s="44">
        <f t="shared" si="14"/>
        <v>26.770428015564203</v>
      </c>
      <c r="F160" s="44">
        <f t="shared" si="15"/>
        <v>64.545454545454547</v>
      </c>
    </row>
    <row r="161" spans="1:11" x14ac:dyDescent="0.3">
      <c r="A161" s="12" t="str">
        <f t="shared" si="16"/>
        <v>Telecommunications and information services</v>
      </c>
      <c r="B161" s="44">
        <f t="shared" si="14"/>
        <v>-9.6947935368043083</v>
      </c>
      <c r="C161" s="44">
        <f t="shared" si="14"/>
        <v>30.815109343936381</v>
      </c>
      <c r="D161" s="44">
        <f t="shared" si="14"/>
        <v>46.808510638297875</v>
      </c>
      <c r="E161" s="44">
        <f t="shared" si="14"/>
        <v>-0.82815734989648038</v>
      </c>
      <c r="F161" s="44">
        <f t="shared" si="15"/>
        <v>71.992818671454216</v>
      </c>
    </row>
    <row r="162" spans="1:11" x14ac:dyDescent="0.3">
      <c r="A162" s="13" t="str">
        <f t="shared" si="16"/>
        <v>Audiovisual services</v>
      </c>
      <c r="B162" s="44">
        <f t="shared" si="14"/>
        <v>-8.3655083655083651</v>
      </c>
      <c r="C162" s="44">
        <f t="shared" si="14"/>
        <v>-8.286516853932584</v>
      </c>
      <c r="D162" s="44">
        <f t="shared" si="14"/>
        <v>11.179173047473201</v>
      </c>
      <c r="E162" s="44">
        <f t="shared" si="14"/>
        <v>-8.8154269972451793</v>
      </c>
      <c r="F162" s="44">
        <f t="shared" si="15"/>
        <v>-14.800514800514799</v>
      </c>
    </row>
    <row r="163" spans="1:11" x14ac:dyDescent="0.3">
      <c r="A163" s="12" t="str">
        <f t="shared" si="16"/>
        <v>Construction</v>
      </c>
      <c r="B163" s="44" t="str">
        <f t="shared" si="14"/>
        <v>n.c.</v>
      </c>
      <c r="C163" s="44" t="str">
        <f t="shared" si="14"/>
        <v>n.c.</v>
      </c>
      <c r="D163" s="44" t="str">
        <f t="shared" si="14"/>
        <v>n.c.</v>
      </c>
      <c r="E163" s="44" t="str">
        <f t="shared" si="14"/>
        <v>n.c.</v>
      </c>
      <c r="F163" s="44" t="str">
        <f t="shared" si="15"/>
        <v>n.c.</v>
      </c>
    </row>
    <row r="164" spans="1:11" x14ac:dyDescent="0.3">
      <c r="A164" s="13" t="str">
        <f t="shared" si="16"/>
        <v>All other services</v>
      </c>
      <c r="B164" s="44" t="str">
        <f t="shared" si="14"/>
        <v>n.c.</v>
      </c>
      <c r="C164" s="44" t="str">
        <f t="shared" si="14"/>
        <v>n.c.</v>
      </c>
      <c r="D164" s="44" t="str">
        <f t="shared" si="14"/>
        <v>n.c.</v>
      </c>
      <c r="E164" s="44" t="str">
        <f t="shared" si="14"/>
        <v>n.c.</v>
      </c>
      <c r="F164" s="44" t="str">
        <f t="shared" si="15"/>
        <v>n.c.</v>
      </c>
    </row>
    <row r="165" spans="1:11" x14ac:dyDescent="0.3">
      <c r="A165" s="41" t="str">
        <f t="shared" si="16"/>
        <v>Total</v>
      </c>
      <c r="B165" s="44">
        <f t="shared" si="14"/>
        <v>-1.8750639517036731</v>
      </c>
      <c r="C165" s="44">
        <f t="shared" si="14"/>
        <v>7.6357569279699682</v>
      </c>
      <c r="D165" s="44">
        <f t="shared" si="14"/>
        <v>12.732513078860686</v>
      </c>
      <c r="E165" s="44">
        <f t="shared" si="14"/>
        <v>6.0844344183048662</v>
      </c>
      <c r="F165" s="44">
        <f t="shared" si="15"/>
        <v>26.309730891230942</v>
      </c>
    </row>
    <row r="166" spans="1:11" x14ac:dyDescent="0.3">
      <c r="A166" s="27" t="s">
        <v>149</v>
      </c>
      <c r="B166" s="50"/>
      <c r="C166" s="50"/>
      <c r="D166" s="50"/>
      <c r="E166" s="50"/>
      <c r="F166" s="50"/>
    </row>
    <row r="167" spans="1:11" x14ac:dyDescent="0.3">
      <c r="A167" t="s">
        <v>227</v>
      </c>
    </row>
    <row r="173" spans="1:11" x14ac:dyDescent="0.3">
      <c r="A173" s="10" t="s">
        <v>60</v>
      </c>
      <c r="B173" s="10" t="s">
        <v>60</v>
      </c>
      <c r="C173" s="10" t="s">
        <v>60</v>
      </c>
      <c r="D173" s="10" t="s">
        <v>60</v>
      </c>
      <c r="E173" s="10" t="s">
        <v>60</v>
      </c>
      <c r="F173" s="10" t="s">
        <v>60</v>
      </c>
      <c r="G173" s="10" t="s">
        <v>60</v>
      </c>
      <c r="H173" s="10" t="s">
        <v>60</v>
      </c>
      <c r="I173" s="10" t="s">
        <v>60</v>
      </c>
      <c r="J173" s="10" t="s">
        <v>60</v>
      </c>
      <c r="K173" s="10" t="s">
        <v>60</v>
      </c>
    </row>
  </sheetData>
  <pageMargins left="0.7" right="0.7" top="0.75" bottom="0.75" header="0.3" footer="0.3"/>
  <pageSetup scale="41" fitToHeight="0" orientation="portrait"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E5F3458D7FD94C9843D35D437AA4A7" ma:contentTypeVersion="4" ma:contentTypeDescription="Create a new document." ma:contentTypeScope="" ma:versionID="3938fa499a1d55f4c1dc030eabdcbd37">
  <xsd:schema xmlns:xsd="http://www.w3.org/2001/XMLSchema" xmlns:xs="http://www.w3.org/2001/XMLSchema" xmlns:p="http://schemas.microsoft.com/office/2006/metadata/properties" xmlns:ns2="66ba8c1c-0063-4bed-9eef-2ef6f847ff46" targetNamespace="http://schemas.microsoft.com/office/2006/metadata/properties" ma:root="true" ma:fieldsID="d7642a0a56364ebddfc25130cf3bd1a2" ns2:_="">
    <xsd:import namespace="66ba8c1c-0063-4bed-9eef-2ef6f847ff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a8c1c-0063-4bed-9eef-2ef6f847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54F84F-3E24-47A7-A63A-42B83052E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a8c1c-0063-4bed-9eef-2ef6f847f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A3E174-DA7E-4970-99D7-CF316F9CC71C}">
  <ds:schemaRefs>
    <ds:schemaRef ds:uri="http://schemas.microsoft.com/sharepoint/v3/contenttype/forms"/>
  </ds:schemaRefs>
</ds:datastoreItem>
</file>

<file path=customXml/itemProps3.xml><?xml version="1.0" encoding="utf-8"?>
<ds:datastoreItem xmlns:ds="http://schemas.openxmlformats.org/officeDocument/2006/customXml" ds:itemID="{CAB510E4-375F-423A-8DB6-3E09F379E04C}">
  <ds:schemaRefs>
    <ds:schemaRef ds:uri="http://schemas.microsoft.com/office/2006/documentManagement/types"/>
    <ds:schemaRef ds:uri="66ba8c1c-0063-4bed-9eef-2ef6f847ff46"/>
    <ds:schemaRef ds:uri="http://schemas.microsoft.com/office/2006/metadata/properties"/>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Table of Contents</vt:lpstr>
      <vt:lpstr>Report figure data</vt:lpstr>
      <vt:lpstr>All trade partners</vt:lpstr>
      <vt:lpstr>EU</vt:lpstr>
      <vt:lpstr>UK</vt:lpstr>
      <vt:lpstr>Canada</vt:lpstr>
      <vt:lpstr>Switzerland</vt:lpstr>
      <vt:lpstr>Mexico</vt:lpstr>
      <vt:lpstr>Japan</vt:lpstr>
      <vt:lpstr>India</vt:lpstr>
      <vt:lpstr>China</vt:lpstr>
      <vt:lpstr>Singapore</vt:lpstr>
      <vt:lpstr>South Korea</vt:lpstr>
      <vt:lpstr>All services</vt:lpstr>
      <vt:lpstr>Travel</vt:lpstr>
      <vt:lpstr>Professional</vt:lpstr>
      <vt:lpstr>Financial</vt:lpstr>
      <vt:lpstr>Research</vt:lpstr>
      <vt:lpstr>Computer</vt:lpstr>
      <vt:lpstr>Air and Sea</vt:lpstr>
      <vt:lpstr>Insurance</vt:lpstr>
      <vt:lpstr>'Air and Sea'!Print_Area</vt:lpstr>
      <vt:lpstr>'All services'!Print_Area</vt:lpstr>
      <vt:lpstr>'All trade partners'!Print_Area</vt:lpstr>
      <vt:lpstr>Canada!Print_Area</vt:lpstr>
      <vt:lpstr>China!Print_Area</vt:lpstr>
      <vt:lpstr>Computer!Print_Area</vt:lpstr>
      <vt:lpstr>EU!Print_Area</vt:lpstr>
      <vt:lpstr>Financial!Print_Area</vt:lpstr>
      <vt:lpstr>India!Print_Area</vt:lpstr>
      <vt:lpstr>Insurance!Print_Area</vt:lpstr>
      <vt:lpstr>Japan!Print_Area</vt:lpstr>
      <vt:lpstr>Mexico!Print_Area</vt:lpstr>
      <vt:lpstr>Professional!Print_Area</vt:lpstr>
      <vt:lpstr>Research!Print_Area</vt:lpstr>
      <vt:lpstr>Singapore!Print_Area</vt:lpstr>
      <vt:lpstr>'South Korea'!Print_Area</vt:lpstr>
      <vt:lpstr>Switzerland!Print_Area</vt:lpstr>
      <vt:lpstr>'Table of Contents'!Print_Area</vt:lpstr>
      <vt:lpstr>Travel!Print_Area</vt:lpstr>
      <vt:lpstr>UK!Print_Area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Letostak, Maureen</dc:creator>
  <cp:keywords/>
  <dc:description/>
  <cp:lastModifiedBy>Laura Thayn</cp:lastModifiedBy>
  <cp:revision/>
  <dcterms:created xsi:type="dcterms:W3CDTF">2021-09-22T12:40:31Z</dcterms:created>
  <dcterms:modified xsi:type="dcterms:W3CDTF">2026-05-05T15:44:31Z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0x010100D2E5F3458D7FD94C9843D35D437AA4A7</vt:lpwstr>
  </property>
</Properties>
</file>